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a48fab8c359c7b/OceanPlanet Energy/Load Worksheet^J Excel/"/>
    </mc:Choice>
  </mc:AlternateContent>
  <xr:revisionPtr revIDLastSave="165" documentId="8_{491A33AE-459C-417C-8065-0A946BCF1CF7}" xr6:coauthVersionLast="47" xr6:coauthVersionMax="47" xr10:uidLastSave="{A89E694B-1017-4E4B-A3D4-E5857BA91060}"/>
  <bookViews>
    <workbookView xWindow="-120" yWindow="-120" windowWidth="29040" windowHeight="15720" activeTab="1" xr2:uid="{00000000-000D-0000-FFFF-FFFF00000000}"/>
  </bookViews>
  <sheets>
    <sheet name="Total Load Calculator" sheetId="1" r:id="rId1"/>
    <sheet name="Battery ONL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6" i="2" l="1"/>
  <c r="C146" i="1"/>
  <c r="C49" i="1"/>
  <c r="F113" i="1"/>
  <c r="F95" i="2" l="1"/>
  <c r="H95" i="2" s="1"/>
  <c r="F94" i="2"/>
  <c r="H94" i="2" s="1"/>
  <c r="F93" i="2"/>
  <c r="H93" i="2" s="1"/>
  <c r="F92" i="2"/>
  <c r="H92" i="2" s="1"/>
  <c r="F91" i="2"/>
  <c r="H91" i="2" s="1"/>
  <c r="F90" i="2"/>
  <c r="H90" i="2" s="1"/>
  <c r="F89" i="2"/>
  <c r="H89" i="2" s="1"/>
  <c r="F88" i="2"/>
  <c r="H88" i="2" s="1"/>
  <c r="F87" i="2"/>
  <c r="H87" i="2" s="1"/>
  <c r="F86" i="2"/>
  <c r="H86" i="2" s="1"/>
  <c r="F85" i="2"/>
  <c r="H85" i="2" s="1"/>
  <c r="F84" i="2"/>
  <c r="H84" i="2" s="1"/>
  <c r="F83" i="2"/>
  <c r="H83" i="2" s="1"/>
  <c r="F82" i="2"/>
  <c r="H82" i="2" s="1"/>
  <c r="F81" i="2"/>
  <c r="H81" i="2" s="1"/>
  <c r="F80" i="2"/>
  <c r="H80" i="2" s="1"/>
  <c r="F79" i="2"/>
  <c r="H79" i="2" s="1"/>
  <c r="F78" i="2"/>
  <c r="H78" i="2" s="1"/>
  <c r="F77" i="2"/>
  <c r="H77" i="2" s="1"/>
  <c r="F76" i="2"/>
  <c r="H76" i="2" s="1"/>
  <c r="F75" i="2"/>
  <c r="H75" i="2" s="1"/>
  <c r="F74" i="2"/>
  <c r="H74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F61" i="2"/>
  <c r="H61" i="2" s="1"/>
  <c r="L60" i="2"/>
  <c r="F60" i="2"/>
  <c r="H60" i="2" s="1"/>
  <c r="G53" i="2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F20" i="2"/>
  <c r="H20" i="2" s="1"/>
  <c r="L19" i="2"/>
  <c r="F19" i="2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H113" i="1"/>
  <c r="L113" i="1"/>
  <c r="F94" i="1"/>
  <c r="H94" i="1" s="1"/>
  <c r="F93" i="1"/>
  <c r="H93" i="1" s="1"/>
  <c r="F92" i="1"/>
  <c r="H92" i="1" s="1"/>
  <c r="F91" i="1"/>
  <c r="H91" i="1" s="1"/>
  <c r="F90" i="1"/>
  <c r="H90" i="1" s="1"/>
  <c r="F95" i="1"/>
  <c r="H95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38" i="1"/>
  <c r="H38" i="1" s="1"/>
  <c r="F39" i="1"/>
  <c r="H39" i="1" s="1"/>
  <c r="F40" i="1"/>
  <c r="H40" i="1" s="1"/>
  <c r="F41" i="1"/>
  <c r="H41" i="1" s="1"/>
  <c r="F37" i="1"/>
  <c r="H37" i="1" s="1"/>
  <c r="H19" i="2" l="1"/>
  <c r="C46" i="2" s="1"/>
  <c r="C47" i="2" s="1"/>
  <c r="F43" i="2"/>
  <c r="C49" i="2" s="1"/>
  <c r="C108" i="2" s="1"/>
  <c r="F135" i="1"/>
  <c r="C100" i="2"/>
  <c r="C101" i="2" s="1"/>
  <c r="C102" i="2" s="1"/>
  <c r="C139" i="1"/>
  <c r="G53" i="1"/>
  <c r="C140" i="1" l="1"/>
  <c r="C141" i="1" s="1"/>
  <c r="C106" i="2"/>
  <c r="C107" i="2" s="1"/>
  <c r="C48" i="2"/>
  <c r="L60" i="1"/>
  <c r="L19" i="1" l="1"/>
  <c r="F19" i="1" l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F42" i="1"/>
  <c r="H42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H60" i="1" l="1"/>
  <c r="C99" i="1" s="1"/>
  <c r="C100" i="1" s="1"/>
  <c r="F96" i="1"/>
  <c r="H19" i="1"/>
  <c r="F43" i="1"/>
  <c r="C46" i="1"/>
  <c r="C47" i="1" s="1"/>
  <c r="C101" i="1" l="1"/>
  <c r="C144" i="1"/>
  <c r="C149" i="1"/>
  <c r="C48" i="1"/>
  <c r="C145" i="1" l="1"/>
</calcChain>
</file>

<file path=xl/sharedStrings.xml><?xml version="1.0" encoding="utf-8"?>
<sst xmlns="http://schemas.openxmlformats.org/spreadsheetml/2006/main" count="137" uniqueCount="54">
  <si>
    <t>Load Calculator</t>
  </si>
  <si>
    <t xml:space="preserve"> </t>
  </si>
  <si>
    <t>Step 1: Calculate your AC loads.</t>
  </si>
  <si>
    <r>
      <t xml:space="preserve">1.1   If there are no AC loads, skip to </t>
    </r>
    <r>
      <rPr>
        <b/>
        <sz val="12"/>
        <color indexed="12"/>
        <rFont val="Calibri"/>
        <family val="2"/>
      </rPr>
      <t>Step 2</t>
    </r>
    <r>
      <rPr>
        <sz val="12"/>
        <color indexed="8"/>
        <rFont val="Calibri"/>
        <family val="2"/>
      </rPr>
      <t xml:space="preserve">. </t>
    </r>
  </si>
  <si>
    <t>1.2   Enter your battery voltage (e.g. 12,24,48)</t>
  </si>
  <si>
    <t xml:space="preserve">1.3   Add correction factor for inverter inefficiency (typically 15%) </t>
  </si>
  <si>
    <t xml:space="preserve">1.4   List your AC devices below.  For each one, list the quantity, volts, amps, and average hrs/day of use. </t>
  </si>
  <si>
    <t xml:space="preserve">        If you have information on watts but not amps, use the Amps Calculator at right to convert to amps.</t>
  </si>
  <si>
    <t>Description of AC Loads run by an inverter</t>
  </si>
  <si>
    <t>Qty</t>
  </si>
  <si>
    <r>
      <t xml:space="preserve">Volts </t>
    </r>
    <r>
      <rPr>
        <b/>
        <sz val="9"/>
        <color indexed="8"/>
        <rFont val="Calibri"/>
        <family val="2"/>
      </rPr>
      <t>(110/220)</t>
    </r>
  </si>
  <si>
    <t>Amps</t>
  </si>
  <si>
    <t>Watts</t>
  </si>
  <si>
    <t>Hrs/Day of Use</t>
  </si>
  <si>
    <t>Watt Hrs/Day</t>
  </si>
  <si>
    <t>Results for AC loads</t>
  </si>
  <si>
    <t>Total Watt Hrs/Day for listed AC loads</t>
  </si>
  <si>
    <t>Corrected Watt Hrs/Day for AC loads</t>
  </si>
  <si>
    <t>Corrected Amp Hrs/day for AC loads</t>
  </si>
  <si>
    <t xml:space="preserve">2A.2   Add correction factor for battery charge/discharge loss (typically 15%) </t>
  </si>
  <si>
    <t xml:space="preserve">2A.3   List your DC devices running off the house battery.  For each one, list the quantity, volts, amps, and </t>
  </si>
  <si>
    <r>
      <t xml:space="preserve">          average hrs/day of use. If you have information on watts but not amps, use the </t>
    </r>
    <r>
      <rPr>
        <b/>
        <sz val="12"/>
        <color indexed="8"/>
        <rFont val="Calibri"/>
        <family val="2"/>
      </rPr>
      <t>Amps Calculator</t>
    </r>
    <r>
      <rPr>
        <sz val="12"/>
        <color indexed="8"/>
        <rFont val="Calibri"/>
        <family val="2"/>
      </rPr>
      <t xml:space="preserve"> </t>
    </r>
  </si>
  <si>
    <t xml:space="preserve">          at right to convert to amps.</t>
  </si>
  <si>
    <t>Description of DC loads run from house battery</t>
  </si>
  <si>
    <t xml:space="preserve">Results for DC loads Battery Bank 1: House  </t>
  </si>
  <si>
    <t>Total Watt Hrs/Day for listed DC loads</t>
  </si>
  <si>
    <t>Corrected Watt Hrs/Day for DC loads</t>
  </si>
  <si>
    <t>Corrected Amp Hrs/day for DC loads</t>
  </si>
  <si>
    <t>Total for AC + DC loads</t>
  </si>
  <si>
    <t>Corrected Watt Hrs/Day for AC and DC loads</t>
  </si>
  <si>
    <t>Corrected Amp Hrs/day for AC and DC loads</t>
  </si>
  <si>
    <t>For the most complete picture, complete this form both for days when you are anchored and separately for days when you are sailing.</t>
  </si>
  <si>
    <t>Step 2: Calculate your DC loads.</t>
  </si>
  <si>
    <r>
      <rPr>
        <b/>
        <sz val="16"/>
        <color indexed="8"/>
        <rFont val="Calibri"/>
        <family val="2"/>
      </rPr>
      <t xml:space="preserve">Amps Calculator </t>
    </r>
    <r>
      <rPr>
        <b/>
        <sz val="20"/>
        <color indexed="8"/>
        <rFont val="Calibri"/>
        <family val="2"/>
      </rPr>
      <t xml:space="preserve">  </t>
    </r>
    <r>
      <rPr>
        <b/>
        <sz val="11"/>
        <color indexed="8"/>
        <rFont val="Calibri"/>
        <family val="2"/>
      </rPr>
      <t xml:space="preserve">                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If your device is listed in watts, convert to amps and then enter in yellow </t>
    </r>
    <r>
      <rPr>
        <b/>
        <sz val="10"/>
        <color indexed="8"/>
        <rFont val="Calibri"/>
        <family val="2"/>
      </rPr>
      <t xml:space="preserve">Amps </t>
    </r>
    <r>
      <rPr>
        <sz val="10"/>
        <color indexed="8"/>
        <rFont val="Calibri"/>
        <family val="2"/>
      </rPr>
      <t>column at left</t>
    </r>
  </si>
  <si>
    <t>Complete your calculations and determine your daily loads in three easy steps:</t>
  </si>
  <si>
    <t>Step 2: Calculate your DC loads</t>
  </si>
  <si>
    <t xml:space="preserve">Step 3: Note your total loads from the bottom of the sheet. Repeat steps 1&amp;2 for auxilliary bank. </t>
  </si>
  <si>
    <t>2A.1   Battery voltage entered above.</t>
  </si>
  <si>
    <t>Calculate DC Loads for Second Battery Bank</t>
  </si>
  <si>
    <t xml:space="preserve">Results for DC loads Battery Bank 2: Secondary  </t>
  </si>
  <si>
    <t>Battery ONLY Load Calculator</t>
  </si>
  <si>
    <t xml:space="preserve">2B.2   Add correction factor for battery charge/discharge loss (typically 15%) </t>
  </si>
  <si>
    <t>2B.1   Enter Secondary Battery V to the right</t>
  </si>
  <si>
    <t xml:space="preserve">2B.3   List your DC devices running off the secondary battery.  For each one, list the quantity, volts, amps, and </t>
  </si>
  <si>
    <t xml:space="preserve">Total for ALL AC + DC loads </t>
  </si>
  <si>
    <t xml:space="preserve">Total for AC + DC loads - Battery Bank 1- House Bank </t>
  </si>
  <si>
    <t>Corrected Ah/day for DC loads(@2nd Battery V)</t>
  </si>
  <si>
    <t xml:space="preserve">Volts </t>
  </si>
  <si>
    <t>heater</t>
  </si>
  <si>
    <t>AC Peak Loads (every device on)</t>
  </si>
  <si>
    <t>Corrected AC Peak Loads (in Watts)</t>
  </si>
  <si>
    <t>DC Peak Loads (every device on)</t>
  </si>
  <si>
    <t>Bank 2 DC Peak Loads (every device on)</t>
  </si>
  <si>
    <t xml:space="preserve">Peak Loads (every device on) in Watts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</si>
</sst>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24"/>
      <color rgb="FFFF0000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44" fontId="1" fillId="0" borderId="0" xfId="1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0" fontId="1" fillId="2" borderId="1" xfId="2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39" fontId="1" fillId="0" borderId="0" xfId="1" applyNumberFormat="1" applyFont="1" applyBorder="1" applyAlignment="1">
      <alignment horizontal="center"/>
    </xf>
    <xf numFmtId="0" fontId="15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10" fillId="0" borderId="1" xfId="0" applyFont="1" applyBorder="1"/>
    <xf numFmtId="10" fontId="1" fillId="0" borderId="0" xfId="2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6" xfId="1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39" fontId="1" fillId="0" borderId="9" xfId="1" applyNumberFormat="1" applyFont="1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39" fontId="1" fillId="0" borderId="13" xfId="1" applyNumberFormat="1" applyFont="1" applyBorder="1" applyAlignment="1">
      <alignment horizontal="center"/>
    </xf>
    <xf numFmtId="0" fontId="2" fillId="0" borderId="0" xfId="0" applyFont="1"/>
    <xf numFmtId="0" fontId="2" fillId="0" borderId="23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4" xfId="0" applyBorder="1"/>
    <xf numFmtId="0" fontId="0" fillId="5" borderId="0" xfId="0" applyFill="1" applyAlignment="1">
      <alignment vertical="center"/>
    </xf>
    <xf numFmtId="0" fontId="0" fillId="5" borderId="12" xfId="0" applyFill="1" applyBorder="1" applyAlignment="1">
      <alignment vertical="center"/>
    </xf>
    <xf numFmtId="0" fontId="2" fillId="5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39" fontId="1" fillId="0" borderId="0" xfId="1" applyNumberFormat="1" applyFont="1" applyFill="1" applyBorder="1" applyAlignment="1" applyProtection="1">
      <alignment horizontal="center"/>
    </xf>
    <xf numFmtId="0" fontId="15" fillId="0" borderId="0" xfId="0" applyFont="1"/>
    <xf numFmtId="0" fontId="0" fillId="0" borderId="1" xfId="0" applyBorder="1"/>
    <xf numFmtId="0" fontId="17" fillId="0" borderId="0" xfId="0" applyFont="1"/>
    <xf numFmtId="0" fontId="10" fillId="0" borderId="14" xfId="0" applyFont="1" applyBorder="1"/>
    <xf numFmtId="0" fontId="0" fillId="6" borderId="1" xfId="0" applyFill="1" applyBorder="1" applyAlignment="1">
      <alignment horizontal="center"/>
    </xf>
    <xf numFmtId="0" fontId="22" fillId="0" borderId="0" xfId="0" applyFont="1"/>
    <xf numFmtId="0" fontId="0" fillId="0" borderId="11" xfId="0" applyBorder="1" applyAlignment="1">
      <alignment horizontal="center"/>
    </xf>
    <xf numFmtId="0" fontId="0" fillId="5" borderId="24" xfId="0" applyFill="1" applyBorder="1" applyAlignment="1">
      <alignment vertical="center"/>
    </xf>
    <xf numFmtId="0" fontId="0" fillId="0" borderId="25" xfId="0" applyBorder="1" applyAlignment="1">
      <alignment horizontal="center"/>
    </xf>
    <xf numFmtId="0" fontId="0" fillId="0" borderId="19" xfId="0" applyBorder="1"/>
    <xf numFmtId="0" fontId="2" fillId="0" borderId="26" xfId="0" applyFont="1" applyBorder="1"/>
    <xf numFmtId="44" fontId="2" fillId="0" borderId="6" xfId="1" applyFont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165" fontId="0" fillId="0" borderId="1" xfId="0" applyNumberFormat="1" applyBorder="1" applyAlignment="1">
      <alignment horizontal="center"/>
    </xf>
    <xf numFmtId="37" fontId="1" fillId="0" borderId="9" xfId="1" applyNumberFormat="1" applyFont="1" applyBorder="1" applyAlignment="1">
      <alignment horizontal="center"/>
    </xf>
    <xf numFmtId="37" fontId="1" fillId="0" borderId="13" xfId="1" applyNumberFormat="1" applyFont="1" applyBorder="1" applyAlignment="1">
      <alignment horizontal="center"/>
    </xf>
    <xf numFmtId="37" fontId="0" fillId="2" borderId="7" xfId="0" applyNumberFormat="1" applyFill="1" applyBorder="1" applyProtection="1">
      <protection locked="0"/>
    </xf>
    <xf numFmtId="37" fontId="0" fillId="2" borderId="1" xfId="0" applyNumberFormat="1" applyFill="1" applyBorder="1" applyAlignment="1" applyProtection="1">
      <alignment horizontal="center"/>
      <protection locked="0"/>
    </xf>
    <xf numFmtId="37" fontId="0" fillId="5" borderId="0" xfId="0" applyNumberFormat="1" applyFill="1" applyAlignment="1">
      <alignment vertical="center"/>
    </xf>
    <xf numFmtId="37" fontId="0" fillId="0" borderId="8" xfId="0" applyNumberFormat="1" applyBorder="1" applyAlignment="1">
      <alignment horizontal="center"/>
    </xf>
    <xf numFmtId="37" fontId="0" fillId="2" borderId="11" xfId="0" applyNumberFormat="1" applyFill="1" applyBorder="1" applyAlignment="1" applyProtection="1">
      <alignment horizontal="center"/>
      <protection locked="0"/>
    </xf>
    <xf numFmtId="37" fontId="0" fillId="5" borderId="12" xfId="0" applyNumberFormat="1" applyFill="1" applyBorder="1" applyAlignment="1">
      <alignment vertical="center"/>
    </xf>
    <xf numFmtId="37" fontId="0" fillId="0" borderId="0" xfId="0" applyNumberFormat="1"/>
    <xf numFmtId="37" fontId="0" fillId="0" borderId="0" xfId="0" applyNumberFormat="1" applyAlignment="1">
      <alignment horizontal="center"/>
    </xf>
    <xf numFmtId="37" fontId="0" fillId="0" borderId="0" xfId="0" applyNumberFormat="1" applyAlignment="1">
      <alignment vertical="center"/>
    </xf>
    <xf numFmtId="37" fontId="1" fillId="0" borderId="0" xfId="1" applyNumberFormat="1" applyFont="1" applyFill="1" applyBorder="1" applyAlignment="1" applyProtection="1">
      <alignment horizontal="center"/>
    </xf>
    <xf numFmtId="44" fontId="1" fillId="0" borderId="0" xfId="1" applyFont="1" applyFill="1" applyBorder="1" applyAlignment="1">
      <alignment horizontal="center"/>
    </xf>
    <xf numFmtId="0" fontId="0" fillId="0" borderId="15" xfId="0" applyBorder="1"/>
    <xf numFmtId="0" fontId="10" fillId="0" borderId="16" xfId="0" applyFont="1" applyBorder="1"/>
    <xf numFmtId="0" fontId="23" fillId="0" borderId="0" xfId="0" applyFont="1"/>
    <xf numFmtId="39" fontId="1" fillId="4" borderId="14" xfId="1" applyNumberFormat="1" applyFont="1" applyFill="1" applyBorder="1" applyAlignment="1" applyProtection="1">
      <alignment horizontal="center"/>
    </xf>
    <xf numFmtId="39" fontId="1" fillId="4" borderId="8" xfId="1" applyNumberFormat="1" applyFont="1" applyFill="1" applyBorder="1" applyAlignment="1" applyProtection="1">
      <alignment horizontal="center"/>
    </xf>
    <xf numFmtId="39" fontId="1" fillId="3" borderId="14" xfId="1" applyNumberFormat="1" applyFont="1" applyFill="1" applyBorder="1" applyAlignment="1" applyProtection="1">
      <alignment horizontal="center"/>
    </xf>
    <xf numFmtId="39" fontId="1" fillId="3" borderId="8" xfId="1" applyNumberFormat="1" applyFont="1" applyFill="1" applyBorder="1" applyAlignment="1" applyProtection="1">
      <alignment horizontal="center"/>
    </xf>
    <xf numFmtId="39" fontId="1" fillId="4" borderId="15" xfId="1" applyNumberFormat="1" applyFont="1" applyFill="1" applyBorder="1" applyAlignment="1" applyProtection="1">
      <alignment horizontal="center"/>
    </xf>
    <xf numFmtId="39" fontId="1" fillId="4" borderId="17" xfId="1" applyNumberFormat="1" applyFont="1" applyFill="1" applyBorder="1" applyAlignment="1" applyProtection="1">
      <alignment horizontal="center"/>
    </xf>
    <xf numFmtId="39" fontId="1" fillId="0" borderId="16" xfId="1" applyNumberFormat="1" applyFont="1" applyFill="1" applyBorder="1" applyAlignment="1" applyProtection="1">
      <alignment horizontal="center"/>
    </xf>
    <xf numFmtId="39" fontId="1" fillId="4" borderId="1" xfId="1" applyNumberFormat="1" applyFont="1" applyFill="1" applyBorder="1" applyAlignment="1">
      <alignment horizontal="center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39" fontId="1" fillId="3" borderId="1" xfId="1" applyNumberFormat="1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39" fontId="1" fillId="0" borderId="14" xfId="1" applyNumberFormat="1" applyFont="1" applyBorder="1" applyAlignment="1" applyProtection="1">
      <alignment horizontal="center"/>
    </xf>
    <xf numFmtId="39" fontId="1" fillId="0" borderId="8" xfId="1" applyNumberFormat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39" fontId="1" fillId="0" borderId="1" xfId="1" applyNumberFormat="1" applyFont="1" applyBorder="1" applyAlignment="1">
      <alignment horizontal="center"/>
    </xf>
    <xf numFmtId="0" fontId="0" fillId="0" borderId="0" xfId="0" applyBorder="1"/>
    <xf numFmtId="39" fontId="1" fillId="0" borderId="0" xfId="1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2" borderId="30" xfId="0" applyFill="1" applyBorder="1" applyProtection="1">
      <protection locked="0"/>
    </xf>
    <xf numFmtId="0" fontId="0" fillId="7" borderId="23" xfId="0" applyFill="1" applyBorder="1" applyAlignment="1">
      <alignment horizontal="center"/>
    </xf>
    <xf numFmtId="0" fontId="2" fillId="7" borderId="23" xfId="0" applyFont="1" applyFill="1" applyBorder="1"/>
    <xf numFmtId="39" fontId="1" fillId="7" borderId="1" xfId="1" applyNumberFormat="1" applyFont="1" applyFill="1" applyBorder="1" applyAlignment="1">
      <alignment horizontal="center"/>
    </xf>
    <xf numFmtId="0" fontId="0" fillId="2" borderId="31" xfId="0" applyFill="1" applyBorder="1" applyProtection="1">
      <protection locked="0"/>
    </xf>
    <xf numFmtId="0" fontId="0" fillId="7" borderId="1" xfId="0" applyFill="1" applyBorder="1" applyAlignment="1">
      <alignment horizontal="center"/>
    </xf>
    <xf numFmtId="0" fontId="2" fillId="7" borderId="1" xfId="0" applyFont="1" applyFill="1" applyBorder="1"/>
    <xf numFmtId="0" fontId="2" fillId="0" borderId="32" xfId="0" applyFont="1" applyBorder="1" applyAlignment="1">
      <alignment wrapText="1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44" fontId="2" fillId="0" borderId="35" xfId="1" applyFont="1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5" borderId="2" xfId="0" applyFill="1" applyBorder="1" applyAlignment="1">
      <alignment vertical="center"/>
    </xf>
    <xf numFmtId="0" fontId="0" fillId="0" borderId="5" xfId="0" applyBorder="1" applyAlignment="1">
      <alignment horizontal="center"/>
    </xf>
    <xf numFmtId="39" fontId="1" fillId="0" borderId="6" xfId="1" applyNumberFormat="1" applyFont="1" applyBorder="1" applyAlignment="1">
      <alignment horizontal="center"/>
    </xf>
    <xf numFmtId="0" fontId="0" fillId="5" borderId="0" xfId="0" applyFill="1" applyBorder="1" applyAlignment="1">
      <alignment vertical="center"/>
    </xf>
    <xf numFmtId="39" fontId="1" fillId="7" borderId="8" xfId="1" applyNumberFormat="1" applyFont="1" applyFill="1" applyBorder="1" applyAlignment="1" applyProtection="1">
      <alignment horizontal="center"/>
    </xf>
    <xf numFmtId="39" fontId="1" fillId="7" borderId="36" xfId="1" applyNumberFormat="1" applyFont="1" applyFill="1" applyBorder="1" applyAlignment="1" applyProtection="1">
      <alignment horizontal="center"/>
    </xf>
    <xf numFmtId="0" fontId="10" fillId="0" borderId="15" xfId="0" applyFont="1" applyBorder="1"/>
    <xf numFmtId="0" fontId="10" fillId="7" borderId="1" xfId="0" applyFont="1" applyFill="1" applyBorder="1"/>
    <xf numFmtId="0" fontId="10" fillId="0" borderId="1" xfId="0" applyFont="1" applyFill="1" applyBorder="1"/>
    <xf numFmtId="37" fontId="0" fillId="2" borderId="31" xfId="0" applyNumberFormat="1" applyFill="1" applyBorder="1" applyProtection="1">
      <protection locked="0"/>
    </xf>
    <xf numFmtId="37" fontId="0" fillId="0" borderId="29" xfId="0" applyNumberFormat="1" applyBorder="1" applyAlignment="1">
      <alignment horizontal="center"/>
    </xf>
    <xf numFmtId="37" fontId="0" fillId="7" borderId="1" xfId="0" applyNumberFormat="1" applyFill="1" applyBorder="1" applyAlignment="1">
      <alignment horizontal="center"/>
    </xf>
    <xf numFmtId="37" fontId="0" fillId="7" borderId="1" xfId="0" applyNumberFormat="1" applyFill="1" applyBorder="1"/>
    <xf numFmtId="39" fontId="1" fillId="7" borderId="1" xfId="1" applyNumberFormat="1" applyFont="1" applyFill="1" applyBorder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50"/>
  <sheetViews>
    <sheetView topLeftCell="A122" zoomScaleNormal="100" workbookViewId="0">
      <selection activeCell="B148" sqref="B148"/>
    </sheetView>
  </sheetViews>
  <sheetFormatPr defaultRowHeight="15" x14ac:dyDescent="0.25"/>
  <cols>
    <col min="2" max="2" width="44.85546875" customWidth="1"/>
    <col min="8" max="8" width="13.85546875" customWidth="1"/>
  </cols>
  <sheetData>
    <row r="1" spans="2:12" ht="33.75" x14ac:dyDescent="0.5">
      <c r="B1" s="1" t="s">
        <v>0</v>
      </c>
      <c r="C1" s="2"/>
      <c r="D1" s="2"/>
      <c r="E1" s="2"/>
      <c r="F1" s="2"/>
      <c r="G1" s="2"/>
      <c r="H1" s="2"/>
    </row>
    <row r="2" spans="2:12" ht="21" x14ac:dyDescent="0.35">
      <c r="B2" s="94" t="s">
        <v>1</v>
      </c>
      <c r="C2" s="94"/>
      <c r="D2" s="94"/>
      <c r="E2" s="94"/>
      <c r="F2" s="94"/>
      <c r="G2" s="94"/>
      <c r="H2" s="94"/>
    </row>
    <row r="3" spans="2:12" ht="23.25" x14ac:dyDescent="0.35">
      <c r="B3" s="3" t="s">
        <v>34</v>
      </c>
      <c r="C3" s="4"/>
      <c r="D3" s="4"/>
      <c r="E3" s="4"/>
      <c r="F3" s="4"/>
      <c r="G3" s="4"/>
      <c r="H3" s="5"/>
    </row>
    <row r="4" spans="2:12" x14ac:dyDescent="0.25">
      <c r="B4" s="33" t="s">
        <v>31</v>
      </c>
      <c r="C4" s="4"/>
      <c r="D4" s="4"/>
      <c r="E4" s="4"/>
      <c r="F4" s="4"/>
      <c r="G4" s="4"/>
      <c r="H4" s="5"/>
    </row>
    <row r="5" spans="2:12" ht="15.75" x14ac:dyDescent="0.25">
      <c r="B5" s="6" t="s">
        <v>2</v>
      </c>
      <c r="C5" s="4"/>
      <c r="D5" s="4"/>
      <c r="E5" s="4"/>
      <c r="F5" s="4"/>
      <c r="G5" s="4"/>
      <c r="H5" s="5"/>
    </row>
    <row r="6" spans="2:12" ht="15.75" x14ac:dyDescent="0.25">
      <c r="B6" s="6" t="s">
        <v>32</v>
      </c>
      <c r="C6" s="4"/>
      <c r="D6" s="4"/>
      <c r="E6" s="4"/>
      <c r="F6" s="4"/>
      <c r="G6" s="4"/>
      <c r="H6" s="5"/>
    </row>
    <row r="7" spans="2:12" ht="15.75" x14ac:dyDescent="0.25">
      <c r="B7" s="6" t="s">
        <v>36</v>
      </c>
      <c r="C7" s="4"/>
      <c r="D7" s="4"/>
      <c r="E7" s="4"/>
      <c r="F7" s="4"/>
      <c r="G7" s="4"/>
      <c r="H7" s="5"/>
    </row>
    <row r="8" spans="2:12" ht="15.75" x14ac:dyDescent="0.25">
      <c r="B8" s="7"/>
      <c r="C8" s="4"/>
      <c r="D8" s="4"/>
      <c r="E8" s="4"/>
      <c r="F8" s="4"/>
      <c r="G8" s="4"/>
      <c r="H8" s="5"/>
    </row>
    <row r="9" spans="2:12" ht="23.25" x14ac:dyDescent="0.35">
      <c r="B9" s="8" t="s">
        <v>2</v>
      </c>
      <c r="C9" s="9"/>
      <c r="D9" s="9"/>
      <c r="E9" s="4"/>
      <c r="F9" s="4"/>
      <c r="G9" s="4"/>
      <c r="H9" s="5"/>
    </row>
    <row r="10" spans="2:12" ht="23.25" x14ac:dyDescent="0.35">
      <c r="B10" s="8"/>
      <c r="C10" s="9"/>
      <c r="D10" s="9"/>
      <c r="E10" s="4"/>
      <c r="F10" s="4"/>
      <c r="G10" s="4"/>
      <c r="H10" s="5"/>
    </row>
    <row r="11" spans="2:12" ht="15.75" x14ac:dyDescent="0.25">
      <c r="B11" s="10" t="s">
        <v>3</v>
      </c>
      <c r="C11" s="4"/>
      <c r="D11" s="4"/>
      <c r="E11" s="4"/>
      <c r="F11" s="4"/>
      <c r="G11" s="4"/>
      <c r="H11" s="5"/>
    </row>
    <row r="12" spans="2:12" ht="15.75" x14ac:dyDescent="0.25">
      <c r="B12" s="10"/>
      <c r="C12" s="4"/>
      <c r="D12" s="4"/>
      <c r="E12" s="4"/>
      <c r="F12" s="4"/>
      <c r="G12" s="4"/>
      <c r="H12" s="5"/>
    </row>
    <row r="13" spans="2:12" ht="15.75" x14ac:dyDescent="0.25">
      <c r="B13" s="10" t="s">
        <v>4</v>
      </c>
      <c r="C13" s="4"/>
      <c r="D13" s="4"/>
      <c r="E13" s="4"/>
      <c r="F13" s="4"/>
      <c r="G13" s="11">
        <v>12</v>
      </c>
      <c r="H13" s="5"/>
      <c r="J13" s="81" t="s">
        <v>33</v>
      </c>
      <c r="K13" s="82"/>
      <c r="L13" s="83"/>
    </row>
    <row r="14" spans="2:12" ht="15.75" x14ac:dyDescent="0.25">
      <c r="B14" s="10" t="s">
        <v>5</v>
      </c>
      <c r="C14" s="4"/>
      <c r="D14" s="4"/>
      <c r="E14" s="4"/>
      <c r="F14" s="4"/>
      <c r="G14" s="13">
        <v>0.15</v>
      </c>
      <c r="H14" s="5"/>
      <c r="J14" s="84"/>
      <c r="K14" s="85"/>
      <c r="L14" s="86"/>
    </row>
    <row r="15" spans="2:12" ht="15.75" x14ac:dyDescent="0.25">
      <c r="B15" s="91" t="s">
        <v>6</v>
      </c>
      <c r="C15" s="91"/>
      <c r="D15" s="91"/>
      <c r="E15" s="91"/>
      <c r="F15" s="91"/>
      <c r="G15" s="91"/>
      <c r="H15" s="91"/>
      <c r="J15" s="84"/>
      <c r="K15" s="85"/>
      <c r="L15" s="86"/>
    </row>
    <row r="16" spans="2:12" ht="15.75" x14ac:dyDescent="0.25">
      <c r="B16" s="91" t="s">
        <v>7</v>
      </c>
      <c r="C16" s="91"/>
      <c r="D16" s="91"/>
      <c r="E16" s="91"/>
      <c r="F16" s="91"/>
      <c r="G16" s="91"/>
      <c r="H16" s="91"/>
      <c r="J16" s="84"/>
      <c r="K16" s="85"/>
      <c r="L16" s="86"/>
    </row>
    <row r="17" spans="2:12" ht="15.75" thickBot="1" x14ac:dyDescent="0.3">
      <c r="C17" s="4"/>
      <c r="D17" s="4"/>
      <c r="E17" s="4"/>
      <c r="F17" s="4"/>
      <c r="G17" s="4"/>
      <c r="H17" s="5"/>
      <c r="J17" s="87"/>
      <c r="K17" s="88"/>
      <c r="L17" s="89"/>
    </row>
    <row r="18" spans="2:12" ht="30" x14ac:dyDescent="0.25">
      <c r="B18" s="52" t="s">
        <v>8</v>
      </c>
      <c r="C18" s="23" t="s">
        <v>9</v>
      </c>
      <c r="D18" s="25" t="s">
        <v>10</v>
      </c>
      <c r="E18" s="23" t="s">
        <v>11</v>
      </c>
      <c r="F18" s="23" t="s">
        <v>12</v>
      </c>
      <c r="G18" s="25" t="s">
        <v>13</v>
      </c>
      <c r="H18" s="53" t="s">
        <v>14</v>
      </c>
      <c r="I18" s="51"/>
      <c r="J18" s="34" t="s">
        <v>12</v>
      </c>
      <c r="K18" s="14" t="s">
        <v>10</v>
      </c>
      <c r="L18" s="34" t="s">
        <v>11</v>
      </c>
    </row>
    <row r="19" spans="2:12" x14ac:dyDescent="0.25">
      <c r="B19" s="54" t="s">
        <v>48</v>
      </c>
      <c r="C19" s="11">
        <v>1</v>
      </c>
      <c r="D19" s="11">
        <v>110</v>
      </c>
      <c r="E19" s="11">
        <v>5</v>
      </c>
      <c r="F19" s="15">
        <f t="shared" ref="F19:F42" si="0">C19*D19*E19</f>
        <v>550</v>
      </c>
      <c r="G19" s="11"/>
      <c r="H19" s="29">
        <f>F19*G19</f>
        <v>0</v>
      </c>
      <c r="J19" s="11">
        <v>2000</v>
      </c>
      <c r="K19" s="11">
        <v>110</v>
      </c>
      <c r="L19" s="35">
        <f>IF(J19=0,0,J19/K19)</f>
        <v>18.181818181818183</v>
      </c>
    </row>
    <row r="20" spans="2:12" x14ac:dyDescent="0.25">
      <c r="B20" s="54"/>
      <c r="C20" s="11">
        <v>1</v>
      </c>
      <c r="D20" s="11">
        <v>110</v>
      </c>
      <c r="E20" s="11">
        <v>10</v>
      </c>
      <c r="F20" s="15">
        <f t="shared" si="0"/>
        <v>1100</v>
      </c>
      <c r="G20" s="11"/>
      <c r="H20" s="29">
        <f t="shared" ref="H20:H42" si="1">F20*G20</f>
        <v>0</v>
      </c>
    </row>
    <row r="21" spans="2:12" x14ac:dyDescent="0.25">
      <c r="B21" s="54"/>
      <c r="C21" s="11"/>
      <c r="D21" s="11"/>
      <c r="E21" s="11"/>
      <c r="F21" s="15">
        <f t="shared" si="0"/>
        <v>0</v>
      </c>
      <c r="G21" s="11"/>
      <c r="H21" s="29">
        <f t="shared" si="1"/>
        <v>0</v>
      </c>
    </row>
    <row r="22" spans="2:12" x14ac:dyDescent="0.25">
      <c r="B22" s="54"/>
      <c r="C22" s="11"/>
      <c r="D22" s="11"/>
      <c r="E22" s="11"/>
      <c r="F22" s="15">
        <f t="shared" si="0"/>
        <v>0</v>
      </c>
      <c r="G22" s="11"/>
      <c r="H22" s="29">
        <f t="shared" si="1"/>
        <v>0</v>
      </c>
    </row>
    <row r="23" spans="2:12" x14ac:dyDescent="0.25">
      <c r="B23" s="54"/>
      <c r="C23" s="11"/>
      <c r="D23" s="11"/>
      <c r="E23" s="11"/>
      <c r="F23" s="15">
        <f t="shared" si="0"/>
        <v>0</v>
      </c>
      <c r="G23" s="11"/>
      <c r="H23" s="29">
        <f t="shared" si="1"/>
        <v>0</v>
      </c>
    </row>
    <row r="24" spans="2:12" x14ac:dyDescent="0.25">
      <c r="B24" s="54"/>
      <c r="C24" s="11"/>
      <c r="D24" s="11"/>
      <c r="E24" s="11"/>
      <c r="F24" s="15">
        <f t="shared" si="0"/>
        <v>0</v>
      </c>
      <c r="G24" s="11"/>
      <c r="H24" s="29">
        <f t="shared" si="1"/>
        <v>0</v>
      </c>
    </row>
    <row r="25" spans="2:12" x14ac:dyDescent="0.25">
      <c r="B25" s="54"/>
      <c r="C25" s="11"/>
      <c r="D25" s="11"/>
      <c r="E25" s="11"/>
      <c r="F25" s="15">
        <f t="shared" si="0"/>
        <v>0</v>
      </c>
      <c r="G25" s="11"/>
      <c r="H25" s="29">
        <f t="shared" si="1"/>
        <v>0</v>
      </c>
    </row>
    <row r="26" spans="2:12" x14ac:dyDescent="0.25">
      <c r="B26" s="54"/>
      <c r="C26" s="11"/>
      <c r="D26" s="11"/>
      <c r="E26" s="11"/>
      <c r="F26" s="15">
        <f t="shared" si="0"/>
        <v>0</v>
      </c>
      <c r="G26" s="11"/>
      <c r="H26" s="29">
        <f t="shared" si="1"/>
        <v>0</v>
      </c>
    </row>
    <row r="27" spans="2:12" x14ac:dyDescent="0.25">
      <c r="B27" s="54"/>
      <c r="C27" s="11"/>
      <c r="D27" s="11"/>
      <c r="E27" s="11"/>
      <c r="F27" s="15">
        <f t="shared" si="0"/>
        <v>0</v>
      </c>
      <c r="G27" s="11"/>
      <c r="H27" s="29">
        <f t="shared" si="1"/>
        <v>0</v>
      </c>
    </row>
    <row r="28" spans="2:12" x14ac:dyDescent="0.25">
      <c r="B28" s="54"/>
      <c r="C28" s="11"/>
      <c r="D28" s="11"/>
      <c r="E28" s="11"/>
      <c r="F28" s="15">
        <f t="shared" si="0"/>
        <v>0</v>
      </c>
      <c r="G28" s="11"/>
      <c r="H28" s="29">
        <f t="shared" si="1"/>
        <v>0</v>
      </c>
    </row>
    <row r="29" spans="2:12" x14ac:dyDescent="0.25">
      <c r="B29" s="54"/>
      <c r="C29" s="11"/>
      <c r="D29" s="11"/>
      <c r="E29" s="11"/>
      <c r="F29" s="15">
        <f t="shared" si="0"/>
        <v>0</v>
      </c>
      <c r="G29" s="11"/>
      <c r="H29" s="29">
        <f t="shared" si="1"/>
        <v>0</v>
      </c>
    </row>
    <row r="30" spans="2:12" x14ac:dyDescent="0.25">
      <c r="B30" s="54"/>
      <c r="C30" s="11"/>
      <c r="D30" s="11"/>
      <c r="E30" s="11"/>
      <c r="F30" s="15">
        <f t="shared" si="0"/>
        <v>0</v>
      </c>
      <c r="G30" s="11"/>
      <c r="H30" s="29">
        <f t="shared" si="1"/>
        <v>0</v>
      </c>
    </row>
    <row r="31" spans="2:12" x14ac:dyDescent="0.25">
      <c r="B31" s="54"/>
      <c r="C31" s="11"/>
      <c r="D31" s="11"/>
      <c r="E31" s="11"/>
      <c r="F31" s="15">
        <f t="shared" si="0"/>
        <v>0</v>
      </c>
      <c r="G31" s="11"/>
      <c r="H31" s="29">
        <f t="shared" si="1"/>
        <v>0</v>
      </c>
    </row>
    <row r="32" spans="2:12" x14ac:dyDescent="0.25">
      <c r="B32" s="54"/>
      <c r="C32" s="11"/>
      <c r="D32" s="11"/>
      <c r="E32" s="11"/>
      <c r="F32" s="15">
        <f t="shared" si="0"/>
        <v>0</v>
      </c>
      <c r="G32" s="11"/>
      <c r="H32" s="29">
        <f t="shared" si="1"/>
        <v>0</v>
      </c>
    </row>
    <row r="33" spans="2:8" x14ac:dyDescent="0.25">
      <c r="B33" s="54"/>
      <c r="C33" s="11"/>
      <c r="D33" s="11"/>
      <c r="E33" s="11"/>
      <c r="F33" s="15">
        <f t="shared" si="0"/>
        <v>0</v>
      </c>
      <c r="G33" s="11"/>
      <c r="H33" s="29">
        <f t="shared" si="1"/>
        <v>0</v>
      </c>
    </row>
    <row r="34" spans="2:8" x14ac:dyDescent="0.25">
      <c r="B34" s="54"/>
      <c r="C34" s="11"/>
      <c r="D34" s="11"/>
      <c r="E34" s="11"/>
      <c r="F34" s="15">
        <f t="shared" si="0"/>
        <v>0</v>
      </c>
      <c r="G34" s="11"/>
      <c r="H34" s="29">
        <f t="shared" si="1"/>
        <v>0</v>
      </c>
    </row>
    <row r="35" spans="2:8" x14ac:dyDescent="0.25">
      <c r="B35" s="54"/>
      <c r="C35" s="11"/>
      <c r="D35" s="11"/>
      <c r="E35" s="11"/>
      <c r="F35" s="15">
        <f t="shared" si="0"/>
        <v>0</v>
      </c>
      <c r="G35" s="11"/>
      <c r="H35" s="29">
        <f t="shared" si="1"/>
        <v>0</v>
      </c>
    </row>
    <row r="36" spans="2:8" x14ac:dyDescent="0.25">
      <c r="B36" s="54"/>
      <c r="C36" s="11"/>
      <c r="D36" s="11"/>
      <c r="E36" s="11"/>
      <c r="F36" s="15">
        <f t="shared" si="0"/>
        <v>0</v>
      </c>
      <c r="G36" s="11"/>
      <c r="H36" s="29">
        <f t="shared" si="1"/>
        <v>0</v>
      </c>
    </row>
    <row r="37" spans="2:8" x14ac:dyDescent="0.25">
      <c r="B37" s="54"/>
      <c r="C37" s="11"/>
      <c r="D37" s="11"/>
      <c r="E37" s="11"/>
      <c r="F37" s="15">
        <f t="shared" ref="F37:F39" si="2">C37*D37*E37</f>
        <v>0</v>
      </c>
      <c r="G37" s="11"/>
      <c r="H37" s="29">
        <f t="shared" ref="H37:H39" si="3">F37*G37</f>
        <v>0</v>
      </c>
    </row>
    <row r="38" spans="2:8" x14ac:dyDescent="0.25">
      <c r="B38" s="54"/>
      <c r="C38" s="11"/>
      <c r="D38" s="11"/>
      <c r="E38" s="11"/>
      <c r="F38" s="15">
        <f t="shared" si="2"/>
        <v>0</v>
      </c>
      <c r="G38" s="11"/>
      <c r="H38" s="29">
        <f t="shared" si="3"/>
        <v>0</v>
      </c>
    </row>
    <row r="39" spans="2:8" x14ac:dyDescent="0.25">
      <c r="B39" s="54"/>
      <c r="C39" s="11"/>
      <c r="D39" s="11"/>
      <c r="E39" s="11"/>
      <c r="F39" s="15">
        <f t="shared" si="2"/>
        <v>0</v>
      </c>
      <c r="G39" s="11"/>
      <c r="H39" s="29">
        <f t="shared" si="3"/>
        <v>0</v>
      </c>
    </row>
    <row r="40" spans="2:8" x14ac:dyDescent="0.25">
      <c r="B40" s="54"/>
      <c r="C40" s="11"/>
      <c r="D40" s="11"/>
      <c r="E40" s="11"/>
      <c r="F40" s="15">
        <f t="shared" si="0"/>
        <v>0</v>
      </c>
      <c r="G40" s="11"/>
      <c r="H40" s="29">
        <f t="shared" si="1"/>
        <v>0</v>
      </c>
    </row>
    <row r="41" spans="2:8" x14ac:dyDescent="0.25">
      <c r="B41" s="54"/>
      <c r="C41" s="11"/>
      <c r="D41" s="11"/>
      <c r="E41" s="11"/>
      <c r="F41" s="15">
        <f t="shared" ref="F41" si="4">C41*D41*E41</f>
        <v>0</v>
      </c>
      <c r="G41" s="11"/>
      <c r="H41" s="29">
        <f t="shared" ref="H41" si="5">F41*G41</f>
        <v>0</v>
      </c>
    </row>
    <row r="42" spans="2:8" ht="15.75" thickBot="1" x14ac:dyDescent="0.3">
      <c r="B42" s="55"/>
      <c r="C42" s="31"/>
      <c r="D42" s="31"/>
      <c r="E42" s="31"/>
      <c r="F42" s="48">
        <f t="shared" si="0"/>
        <v>0</v>
      </c>
      <c r="G42" s="31"/>
      <c r="H42" s="32">
        <f t="shared" si="1"/>
        <v>0</v>
      </c>
    </row>
    <row r="43" spans="2:8" x14ac:dyDescent="0.25">
      <c r="B43" s="101" t="s">
        <v>49</v>
      </c>
      <c r="F43" s="100">
        <f>SUM(F19:F42)</f>
        <v>1650</v>
      </c>
      <c r="G43" s="96"/>
      <c r="H43" s="97"/>
    </row>
    <row r="44" spans="2:8" x14ac:dyDescent="0.25">
      <c r="B44" s="16"/>
      <c r="C44" s="12"/>
      <c r="D44" s="12"/>
      <c r="E44" s="12"/>
      <c r="F44" s="4"/>
      <c r="G44" s="12"/>
      <c r="H44" s="17"/>
    </row>
    <row r="45" spans="2:8" ht="15.75" x14ac:dyDescent="0.25">
      <c r="B45" s="18" t="s">
        <v>15</v>
      </c>
      <c r="C45" s="12"/>
      <c r="D45" s="12"/>
      <c r="E45" s="12"/>
      <c r="F45" s="4"/>
      <c r="G45" s="12"/>
      <c r="H45" s="17"/>
    </row>
    <row r="46" spans="2:8" x14ac:dyDescent="0.25">
      <c r="B46" s="19" t="s">
        <v>16</v>
      </c>
      <c r="C46" s="95">
        <f>SUM(H19:H42)</f>
        <v>0</v>
      </c>
      <c r="D46" s="95"/>
      <c r="E46" s="12"/>
      <c r="F46" s="4"/>
      <c r="G46" s="12"/>
      <c r="H46" s="17"/>
    </row>
    <row r="47" spans="2:8" ht="15.75" x14ac:dyDescent="0.25">
      <c r="B47" s="20" t="s">
        <v>17</v>
      </c>
      <c r="C47" s="80">
        <f>C46*(1+G14)</f>
        <v>0</v>
      </c>
      <c r="D47" s="80"/>
      <c r="E47" s="12"/>
      <c r="F47" s="4"/>
      <c r="G47" s="12"/>
      <c r="H47" s="17"/>
    </row>
    <row r="48" spans="2:8" ht="15.75" x14ac:dyDescent="0.25">
      <c r="B48" s="20" t="s">
        <v>18</v>
      </c>
      <c r="C48" s="90">
        <f>C47/G13</f>
        <v>0</v>
      </c>
      <c r="D48" s="90"/>
      <c r="E48" s="12"/>
      <c r="F48" s="4"/>
      <c r="G48" s="12"/>
      <c r="H48" s="17"/>
    </row>
    <row r="49" spans="2:12" ht="15.75" x14ac:dyDescent="0.25">
      <c r="B49" s="20" t="s">
        <v>50</v>
      </c>
      <c r="C49" s="102">
        <f>(1+G14)*F43</f>
        <v>1897.4999999999998</v>
      </c>
      <c r="D49" s="102"/>
      <c r="E49" s="12"/>
      <c r="F49" s="4"/>
      <c r="G49" s="12"/>
      <c r="H49" s="17"/>
    </row>
    <row r="50" spans="2:12" x14ac:dyDescent="0.25">
      <c r="C50" s="4"/>
      <c r="D50" s="4"/>
      <c r="E50" s="4"/>
      <c r="F50" s="4"/>
      <c r="G50" s="4"/>
      <c r="H50" s="5"/>
    </row>
    <row r="51" spans="2:12" ht="23.25" x14ac:dyDescent="0.35">
      <c r="B51" s="8" t="s">
        <v>35</v>
      </c>
      <c r="C51" s="9"/>
      <c r="D51" s="9"/>
      <c r="E51" s="4"/>
      <c r="F51" s="4"/>
      <c r="G51" s="4"/>
      <c r="H51" s="5"/>
    </row>
    <row r="52" spans="2:12" ht="23.25" x14ac:dyDescent="0.35">
      <c r="B52" s="8"/>
      <c r="C52" s="9"/>
      <c r="D52" s="9"/>
      <c r="E52" s="4"/>
      <c r="F52" s="4"/>
      <c r="G52" s="4"/>
      <c r="H52" s="5"/>
    </row>
    <row r="53" spans="2:12" ht="15.75" x14ac:dyDescent="0.25">
      <c r="B53" s="10" t="s">
        <v>37</v>
      </c>
      <c r="C53" s="4"/>
      <c r="D53" s="4"/>
      <c r="E53" s="4"/>
      <c r="F53" s="4"/>
      <c r="G53" s="46">
        <f>G13</f>
        <v>12</v>
      </c>
      <c r="H53" s="5"/>
    </row>
    <row r="54" spans="2:12" ht="23.25" customHeight="1" x14ac:dyDescent="0.35">
      <c r="B54" s="10" t="s">
        <v>19</v>
      </c>
      <c r="C54" s="4"/>
      <c r="D54" s="9"/>
      <c r="E54" s="4"/>
      <c r="F54" s="4"/>
      <c r="G54" s="13">
        <v>0.15</v>
      </c>
      <c r="H54" s="5"/>
      <c r="J54" s="81" t="s">
        <v>33</v>
      </c>
      <c r="K54" s="82"/>
      <c r="L54" s="83"/>
    </row>
    <row r="55" spans="2:12" ht="15.75" x14ac:dyDescent="0.25">
      <c r="B55" s="91" t="s">
        <v>20</v>
      </c>
      <c r="C55" s="91"/>
      <c r="D55" s="91"/>
      <c r="E55" s="91"/>
      <c r="F55" s="91"/>
      <c r="G55" s="91"/>
      <c r="H55" s="91"/>
      <c r="J55" s="84"/>
      <c r="K55" s="85"/>
      <c r="L55" s="86"/>
    </row>
    <row r="56" spans="2:12" ht="23.25" x14ac:dyDescent="0.35">
      <c r="B56" s="10" t="s">
        <v>21</v>
      </c>
      <c r="C56" s="12"/>
      <c r="D56" s="9"/>
      <c r="E56" s="4"/>
      <c r="F56" s="21"/>
      <c r="G56" s="4"/>
      <c r="H56" s="5"/>
      <c r="J56" s="84"/>
      <c r="K56" s="85"/>
      <c r="L56" s="86"/>
    </row>
    <row r="57" spans="2:12" ht="15.75" customHeight="1" x14ac:dyDescent="0.25">
      <c r="B57" s="91" t="s">
        <v>22</v>
      </c>
      <c r="C57" s="91"/>
      <c r="D57" s="91"/>
      <c r="E57" s="91"/>
      <c r="F57" s="91"/>
      <c r="G57" s="91"/>
      <c r="H57" s="91"/>
      <c r="J57" s="84"/>
      <c r="K57" s="85"/>
      <c r="L57" s="86"/>
    </row>
    <row r="58" spans="2:12" ht="24" thickBot="1" x14ac:dyDescent="0.4">
      <c r="B58" s="10"/>
      <c r="C58" s="12"/>
      <c r="D58" s="9"/>
      <c r="E58" s="4"/>
      <c r="F58" s="21"/>
      <c r="G58" s="4"/>
      <c r="H58" s="5"/>
      <c r="J58" s="87"/>
      <c r="K58" s="88"/>
      <c r="L58" s="89"/>
    </row>
    <row r="59" spans="2:12" ht="30" x14ac:dyDescent="0.25">
      <c r="B59" s="22" t="s">
        <v>23</v>
      </c>
      <c r="C59" s="23" t="s">
        <v>9</v>
      </c>
      <c r="D59" s="39" t="s">
        <v>1</v>
      </c>
      <c r="E59" s="23" t="s">
        <v>11</v>
      </c>
      <c r="F59" s="24" t="s">
        <v>12</v>
      </c>
      <c r="G59" s="25" t="s">
        <v>13</v>
      </c>
      <c r="H59" s="26" t="s">
        <v>14</v>
      </c>
      <c r="J59" s="34" t="s">
        <v>12</v>
      </c>
      <c r="K59" s="14" t="s">
        <v>47</v>
      </c>
      <c r="L59" s="34" t="s">
        <v>11</v>
      </c>
    </row>
    <row r="60" spans="2:12" x14ac:dyDescent="0.25">
      <c r="B60" s="27"/>
      <c r="C60" s="11">
        <v>1</v>
      </c>
      <c r="D60" s="37"/>
      <c r="E60" s="11">
        <v>15</v>
      </c>
      <c r="F60" s="28">
        <f>C60*E60*$G$13</f>
        <v>180</v>
      </c>
      <c r="G60" s="11">
        <v>3</v>
      </c>
      <c r="H60" s="29">
        <f t="shared" ref="H60:H78" si="6">F60*G60</f>
        <v>540</v>
      </c>
      <c r="J60" s="11"/>
      <c r="K60" s="11"/>
      <c r="L60" s="35">
        <f>IF(J60=0,0,J60/K60)</f>
        <v>0</v>
      </c>
    </row>
    <row r="61" spans="2:12" x14ac:dyDescent="0.25">
      <c r="B61" s="27"/>
      <c r="C61" s="11">
        <v>2</v>
      </c>
      <c r="D61" s="37"/>
      <c r="E61" s="11">
        <v>2</v>
      </c>
      <c r="F61" s="28">
        <f t="shared" ref="F61:F78" si="7">C61*E61*$G$13</f>
        <v>48</v>
      </c>
      <c r="G61" s="11">
        <v>4</v>
      </c>
      <c r="H61" s="29">
        <f t="shared" si="6"/>
        <v>192</v>
      </c>
    </row>
    <row r="62" spans="2:12" x14ac:dyDescent="0.25">
      <c r="B62" s="27"/>
      <c r="C62" s="11"/>
      <c r="D62" s="37"/>
      <c r="E62" s="11"/>
      <c r="F62" s="28">
        <f t="shared" si="7"/>
        <v>0</v>
      </c>
      <c r="G62" s="11"/>
      <c r="H62" s="29">
        <f t="shared" si="6"/>
        <v>0</v>
      </c>
    </row>
    <row r="63" spans="2:12" x14ac:dyDescent="0.25">
      <c r="B63" s="27"/>
      <c r="C63" s="11"/>
      <c r="D63" s="37"/>
      <c r="E63" s="11"/>
      <c r="F63" s="28">
        <f t="shared" si="7"/>
        <v>0</v>
      </c>
      <c r="G63" s="11"/>
      <c r="H63" s="29">
        <f t="shared" si="6"/>
        <v>0</v>
      </c>
    </row>
    <row r="64" spans="2:12" x14ac:dyDescent="0.25">
      <c r="B64" s="27"/>
      <c r="C64" s="11"/>
      <c r="D64" s="37"/>
      <c r="E64" s="11"/>
      <c r="F64" s="28">
        <f t="shared" si="7"/>
        <v>0</v>
      </c>
      <c r="G64" s="11"/>
      <c r="H64" s="29">
        <f t="shared" si="6"/>
        <v>0</v>
      </c>
    </row>
    <row r="65" spans="2:8" x14ac:dyDescent="0.25">
      <c r="B65" s="27"/>
      <c r="C65" s="11"/>
      <c r="D65" s="37"/>
      <c r="E65" s="11"/>
      <c r="F65" s="28">
        <f t="shared" si="7"/>
        <v>0</v>
      </c>
      <c r="G65" s="11"/>
      <c r="H65" s="29">
        <f t="shared" si="6"/>
        <v>0</v>
      </c>
    </row>
    <row r="66" spans="2:8" x14ac:dyDescent="0.25">
      <c r="B66" s="27"/>
      <c r="C66" s="11"/>
      <c r="D66" s="37"/>
      <c r="E66" s="11"/>
      <c r="F66" s="28">
        <f t="shared" si="7"/>
        <v>0</v>
      </c>
      <c r="G66" s="11"/>
      <c r="H66" s="29">
        <f t="shared" si="6"/>
        <v>0</v>
      </c>
    </row>
    <row r="67" spans="2:8" x14ac:dyDescent="0.25">
      <c r="B67" s="27"/>
      <c r="C67" s="11"/>
      <c r="D67" s="37"/>
      <c r="E67" s="11"/>
      <c r="F67" s="28">
        <f t="shared" si="7"/>
        <v>0</v>
      </c>
      <c r="G67" s="11"/>
      <c r="H67" s="29">
        <f t="shared" si="6"/>
        <v>0</v>
      </c>
    </row>
    <row r="68" spans="2:8" x14ac:dyDescent="0.25">
      <c r="B68" s="27"/>
      <c r="C68" s="11"/>
      <c r="D68" s="37"/>
      <c r="E68" s="11"/>
      <c r="F68" s="28">
        <f t="shared" si="7"/>
        <v>0</v>
      </c>
      <c r="G68" s="11"/>
      <c r="H68" s="29">
        <f t="shared" si="6"/>
        <v>0</v>
      </c>
    </row>
    <row r="69" spans="2:8" x14ac:dyDescent="0.25">
      <c r="B69" s="27"/>
      <c r="C69" s="11"/>
      <c r="D69" s="37"/>
      <c r="E69" s="11"/>
      <c r="F69" s="28">
        <f t="shared" si="7"/>
        <v>0</v>
      </c>
      <c r="G69" s="11"/>
      <c r="H69" s="29">
        <f t="shared" si="6"/>
        <v>0</v>
      </c>
    </row>
    <row r="70" spans="2:8" x14ac:dyDescent="0.25">
      <c r="B70" s="27"/>
      <c r="C70" s="11"/>
      <c r="D70" s="37"/>
      <c r="E70" s="11"/>
      <c r="F70" s="28">
        <f t="shared" si="7"/>
        <v>0</v>
      </c>
      <c r="G70" s="11"/>
      <c r="H70" s="29">
        <f t="shared" si="6"/>
        <v>0</v>
      </c>
    </row>
    <row r="71" spans="2:8" x14ac:dyDescent="0.25">
      <c r="B71" s="27"/>
      <c r="C71" s="11"/>
      <c r="D71" s="37"/>
      <c r="E71" s="11"/>
      <c r="F71" s="28">
        <f t="shared" si="7"/>
        <v>0</v>
      </c>
      <c r="G71" s="11"/>
      <c r="H71" s="29">
        <f t="shared" si="6"/>
        <v>0</v>
      </c>
    </row>
    <row r="72" spans="2:8" x14ac:dyDescent="0.25">
      <c r="B72" s="27"/>
      <c r="C72" s="11"/>
      <c r="D72" s="37"/>
      <c r="E72" s="11"/>
      <c r="F72" s="28">
        <f t="shared" si="7"/>
        <v>0</v>
      </c>
      <c r="G72" s="11"/>
      <c r="H72" s="29">
        <f t="shared" si="6"/>
        <v>0</v>
      </c>
    </row>
    <row r="73" spans="2:8" x14ac:dyDescent="0.25">
      <c r="B73" s="27"/>
      <c r="C73" s="11"/>
      <c r="D73" s="37"/>
      <c r="E73" s="11"/>
      <c r="F73" s="28">
        <f t="shared" si="7"/>
        <v>0</v>
      </c>
      <c r="G73" s="11"/>
      <c r="H73" s="29">
        <f t="shared" si="6"/>
        <v>0</v>
      </c>
    </row>
    <row r="74" spans="2:8" x14ac:dyDescent="0.25">
      <c r="B74" s="27"/>
      <c r="C74" s="11"/>
      <c r="D74" s="37"/>
      <c r="E74" s="11"/>
      <c r="F74" s="28">
        <f t="shared" si="7"/>
        <v>0</v>
      </c>
      <c r="G74" s="11"/>
      <c r="H74" s="29">
        <f t="shared" si="6"/>
        <v>0</v>
      </c>
    </row>
    <row r="75" spans="2:8" x14ac:dyDescent="0.25">
      <c r="B75" s="27"/>
      <c r="C75" s="11"/>
      <c r="D75" s="37"/>
      <c r="E75" s="11"/>
      <c r="F75" s="28">
        <f t="shared" si="7"/>
        <v>0</v>
      </c>
      <c r="G75" s="11"/>
      <c r="H75" s="29">
        <f t="shared" si="6"/>
        <v>0</v>
      </c>
    </row>
    <row r="76" spans="2:8" x14ac:dyDescent="0.25">
      <c r="B76" s="27"/>
      <c r="C76" s="11"/>
      <c r="D76" s="37"/>
      <c r="E76" s="11"/>
      <c r="F76" s="28">
        <f t="shared" si="7"/>
        <v>0</v>
      </c>
      <c r="G76" s="11"/>
      <c r="H76" s="29">
        <f t="shared" si="6"/>
        <v>0</v>
      </c>
    </row>
    <row r="77" spans="2:8" x14ac:dyDescent="0.25">
      <c r="B77" s="27"/>
      <c r="C77" s="11"/>
      <c r="D77" s="37"/>
      <c r="E77" s="11"/>
      <c r="F77" s="28">
        <f t="shared" si="7"/>
        <v>0</v>
      </c>
      <c r="G77" s="11"/>
      <c r="H77" s="29">
        <f t="shared" si="6"/>
        <v>0</v>
      </c>
    </row>
    <row r="78" spans="2:8" x14ac:dyDescent="0.25">
      <c r="B78" s="27"/>
      <c r="C78" s="11"/>
      <c r="D78" s="37"/>
      <c r="E78" s="11"/>
      <c r="F78" s="28">
        <f t="shared" si="7"/>
        <v>0</v>
      </c>
      <c r="G78" s="11"/>
      <c r="H78" s="29">
        <f t="shared" si="6"/>
        <v>0</v>
      </c>
    </row>
    <row r="79" spans="2:8" x14ac:dyDescent="0.25">
      <c r="B79" s="27"/>
      <c r="C79" s="11"/>
      <c r="D79" s="37"/>
      <c r="E79" s="11"/>
      <c r="F79" s="28">
        <f t="shared" ref="F79:F86" si="8">C79*E79*$G$13</f>
        <v>0</v>
      </c>
      <c r="G79" s="11"/>
      <c r="H79" s="29">
        <f t="shared" ref="H79:H86" si="9">F79*G79</f>
        <v>0</v>
      </c>
    </row>
    <row r="80" spans="2:8" x14ac:dyDescent="0.25">
      <c r="B80" s="27"/>
      <c r="C80" s="11"/>
      <c r="D80" s="37"/>
      <c r="E80" s="11"/>
      <c r="F80" s="28">
        <f t="shared" si="8"/>
        <v>0</v>
      </c>
      <c r="G80" s="11"/>
      <c r="H80" s="29">
        <f t="shared" si="9"/>
        <v>0</v>
      </c>
    </row>
    <row r="81" spans="2:8" x14ac:dyDescent="0.25">
      <c r="B81" s="27"/>
      <c r="C81" s="11"/>
      <c r="D81" s="37"/>
      <c r="E81" s="11"/>
      <c r="F81" s="28">
        <f t="shared" si="8"/>
        <v>0</v>
      </c>
      <c r="G81" s="11"/>
      <c r="H81" s="29">
        <f t="shared" si="9"/>
        <v>0</v>
      </c>
    </row>
    <row r="82" spans="2:8" x14ac:dyDescent="0.25">
      <c r="B82" s="27"/>
      <c r="C82" s="11"/>
      <c r="D82" s="37"/>
      <c r="E82" s="11"/>
      <c r="F82" s="28">
        <f t="shared" si="8"/>
        <v>0</v>
      </c>
      <c r="G82" s="11"/>
      <c r="H82" s="29">
        <f t="shared" si="9"/>
        <v>0</v>
      </c>
    </row>
    <row r="83" spans="2:8" x14ac:dyDescent="0.25">
      <c r="B83" s="27"/>
      <c r="C83" s="11"/>
      <c r="D83" s="37"/>
      <c r="E83" s="11"/>
      <c r="F83" s="28">
        <f t="shared" si="8"/>
        <v>0</v>
      </c>
      <c r="G83" s="11"/>
      <c r="H83" s="29">
        <f t="shared" si="9"/>
        <v>0</v>
      </c>
    </row>
    <row r="84" spans="2:8" x14ac:dyDescent="0.25">
      <c r="B84" s="27"/>
      <c r="C84" s="11"/>
      <c r="D84" s="37"/>
      <c r="E84" s="11"/>
      <c r="F84" s="28">
        <f t="shared" si="8"/>
        <v>0</v>
      </c>
      <c r="G84" s="11"/>
      <c r="H84" s="29">
        <f t="shared" si="9"/>
        <v>0</v>
      </c>
    </row>
    <row r="85" spans="2:8" x14ac:dyDescent="0.25">
      <c r="B85" s="27"/>
      <c r="C85" s="11"/>
      <c r="D85" s="37"/>
      <c r="E85" s="11"/>
      <c r="F85" s="28">
        <f t="shared" si="8"/>
        <v>0</v>
      </c>
      <c r="G85" s="11"/>
      <c r="H85" s="29">
        <f t="shared" si="9"/>
        <v>0</v>
      </c>
    </row>
    <row r="86" spans="2:8" x14ac:dyDescent="0.25">
      <c r="B86" s="27"/>
      <c r="C86" s="11"/>
      <c r="D86" s="37"/>
      <c r="E86" s="11"/>
      <c r="F86" s="28">
        <f t="shared" si="8"/>
        <v>0</v>
      </c>
      <c r="G86" s="11"/>
      <c r="H86" s="29">
        <f t="shared" si="9"/>
        <v>0</v>
      </c>
    </row>
    <row r="87" spans="2:8" x14ac:dyDescent="0.25">
      <c r="B87" s="27"/>
      <c r="C87" s="11"/>
      <c r="D87" s="37"/>
      <c r="E87" s="11"/>
      <c r="F87" s="28">
        <f t="shared" ref="F87:F95" si="10">C87*E87*$G$13</f>
        <v>0</v>
      </c>
      <c r="G87" s="11"/>
      <c r="H87" s="29">
        <f t="shared" ref="H87:H96" si="11">F87*G87</f>
        <v>0</v>
      </c>
    </row>
    <row r="88" spans="2:8" x14ac:dyDescent="0.25">
      <c r="B88" s="27"/>
      <c r="C88" s="11"/>
      <c r="D88" s="37"/>
      <c r="E88" s="11"/>
      <c r="F88" s="28">
        <f t="shared" si="10"/>
        <v>0</v>
      </c>
      <c r="G88" s="11"/>
      <c r="H88" s="29">
        <f t="shared" si="11"/>
        <v>0</v>
      </c>
    </row>
    <row r="89" spans="2:8" x14ac:dyDescent="0.25">
      <c r="B89" s="27"/>
      <c r="C89" s="11"/>
      <c r="D89" s="37"/>
      <c r="E89" s="11"/>
      <c r="F89" s="28">
        <f t="shared" si="10"/>
        <v>0</v>
      </c>
      <c r="G89" s="11"/>
      <c r="H89" s="29">
        <f t="shared" si="11"/>
        <v>0</v>
      </c>
    </row>
    <row r="90" spans="2:8" x14ac:dyDescent="0.25">
      <c r="B90" s="27"/>
      <c r="C90" s="11"/>
      <c r="D90" s="37"/>
      <c r="E90" s="11"/>
      <c r="F90" s="28">
        <f t="shared" si="10"/>
        <v>0</v>
      </c>
      <c r="G90" s="11"/>
      <c r="H90" s="29">
        <f t="shared" si="11"/>
        <v>0</v>
      </c>
    </row>
    <row r="91" spans="2:8" x14ac:dyDescent="0.25">
      <c r="B91" s="27"/>
      <c r="C91" s="11"/>
      <c r="D91" s="37"/>
      <c r="E91" s="11"/>
      <c r="F91" s="28">
        <f t="shared" si="10"/>
        <v>0</v>
      </c>
      <c r="G91" s="11"/>
      <c r="H91" s="29">
        <f>F91*G91</f>
        <v>0</v>
      </c>
    </row>
    <row r="92" spans="2:8" x14ac:dyDescent="0.25">
      <c r="B92" s="27"/>
      <c r="C92" s="11"/>
      <c r="D92" s="37"/>
      <c r="E92" s="11"/>
      <c r="F92" s="28">
        <f t="shared" si="10"/>
        <v>0</v>
      </c>
      <c r="G92" s="11"/>
      <c r="H92" s="29">
        <f t="shared" si="11"/>
        <v>0</v>
      </c>
    </row>
    <row r="93" spans="2:8" x14ac:dyDescent="0.25">
      <c r="B93" s="27"/>
      <c r="C93" s="11"/>
      <c r="D93" s="37"/>
      <c r="E93" s="11"/>
      <c r="F93" s="28">
        <f t="shared" si="10"/>
        <v>0</v>
      </c>
      <c r="G93" s="11"/>
      <c r="H93" s="29">
        <f t="shared" si="11"/>
        <v>0</v>
      </c>
    </row>
    <row r="94" spans="2:8" x14ac:dyDescent="0.25">
      <c r="B94" s="27"/>
      <c r="C94" s="11"/>
      <c r="D94" s="37"/>
      <c r="E94" s="11"/>
      <c r="F94" s="28">
        <f t="shared" ref="F94" si="12">C94*E94*$G$13</f>
        <v>0</v>
      </c>
      <c r="G94" s="11"/>
      <c r="H94" s="29">
        <f t="shared" ref="H94" si="13">F94*G94</f>
        <v>0</v>
      </c>
    </row>
    <row r="95" spans="2:8" ht="15.75" thickBot="1" x14ac:dyDescent="0.3">
      <c r="B95" s="103"/>
      <c r="C95" s="31"/>
      <c r="D95" s="38"/>
      <c r="E95" s="31"/>
      <c r="F95" s="98">
        <f t="shared" si="10"/>
        <v>0</v>
      </c>
      <c r="G95" s="31"/>
      <c r="H95" s="32">
        <f t="shared" si="11"/>
        <v>0</v>
      </c>
    </row>
    <row r="96" spans="2:8" x14ac:dyDescent="0.25">
      <c r="B96" s="105" t="s">
        <v>51</v>
      </c>
      <c r="C96" s="4"/>
      <c r="D96" s="40"/>
      <c r="E96" s="4"/>
      <c r="F96" s="104">
        <f>SUM(F60:F95)</f>
        <v>228</v>
      </c>
      <c r="G96" s="4"/>
      <c r="H96" s="41"/>
    </row>
    <row r="97" spans="2:12" x14ac:dyDescent="0.25">
      <c r="C97" s="4"/>
      <c r="D97" s="40"/>
      <c r="E97" s="4"/>
      <c r="F97" s="4"/>
      <c r="G97" s="4"/>
      <c r="H97" s="41"/>
    </row>
    <row r="98" spans="2:12" ht="15.75" x14ac:dyDescent="0.25">
      <c r="B98" s="42" t="s">
        <v>24</v>
      </c>
      <c r="C98" s="4"/>
      <c r="D98" s="4"/>
      <c r="E98" s="4"/>
      <c r="F98" s="4"/>
      <c r="G98" s="4"/>
      <c r="H98" s="41"/>
    </row>
    <row r="99" spans="2:12" x14ac:dyDescent="0.25">
      <c r="B99" s="43" t="s">
        <v>25</v>
      </c>
      <c r="C99" s="92">
        <f>SUM(H60:H95)</f>
        <v>732</v>
      </c>
      <c r="D99" s="93"/>
      <c r="E99" s="4"/>
      <c r="F99" s="4"/>
      <c r="G99" s="4"/>
      <c r="H99" s="41"/>
    </row>
    <row r="100" spans="2:12" ht="15.75" x14ac:dyDescent="0.25">
      <c r="B100" s="20" t="s">
        <v>26</v>
      </c>
      <c r="C100" s="73">
        <f>C99*(1+G54)</f>
        <v>841.8</v>
      </c>
      <c r="D100" s="74"/>
      <c r="E100" s="4"/>
      <c r="F100" s="4"/>
      <c r="G100" s="4"/>
      <c r="H100" s="41"/>
    </row>
    <row r="101" spans="2:12" ht="15.75" x14ac:dyDescent="0.25">
      <c r="B101" s="20" t="s">
        <v>27</v>
      </c>
      <c r="C101" s="75">
        <f>C100/G53</f>
        <v>70.149999999999991</v>
      </c>
      <c r="D101" s="76"/>
      <c r="E101" s="4"/>
      <c r="F101" s="4"/>
      <c r="G101" s="4"/>
      <c r="H101" s="41"/>
    </row>
    <row r="102" spans="2:12" x14ac:dyDescent="0.25">
      <c r="E102" s="4"/>
      <c r="F102" s="4"/>
      <c r="G102" s="4"/>
      <c r="H102" s="41"/>
    </row>
    <row r="103" spans="2:12" x14ac:dyDescent="0.25">
      <c r="E103" s="4"/>
      <c r="F103" s="4"/>
      <c r="G103" s="4"/>
      <c r="H103" s="41"/>
    </row>
    <row r="104" spans="2:12" ht="23.25" x14ac:dyDescent="0.35">
      <c r="B104" s="47" t="s">
        <v>38</v>
      </c>
      <c r="C104" s="9"/>
      <c r="D104" s="9"/>
      <c r="E104" s="4"/>
      <c r="F104" s="4"/>
      <c r="G104" s="4"/>
      <c r="H104" s="5"/>
    </row>
    <row r="105" spans="2:12" ht="23.25" x14ac:dyDescent="0.35">
      <c r="B105" s="10"/>
      <c r="C105" s="9"/>
      <c r="D105" s="9"/>
      <c r="E105" s="4"/>
      <c r="F105" s="4"/>
      <c r="G105" s="4"/>
      <c r="H105" s="5"/>
    </row>
    <row r="106" spans="2:12" ht="15.75" x14ac:dyDescent="0.25">
      <c r="B106" s="10" t="s">
        <v>42</v>
      </c>
      <c r="C106" s="4"/>
      <c r="D106" s="4"/>
      <c r="E106" s="4"/>
      <c r="F106" s="4"/>
      <c r="G106" s="11">
        <v>24</v>
      </c>
    </row>
    <row r="107" spans="2:12" ht="23.25" customHeight="1" x14ac:dyDescent="0.35">
      <c r="B107" s="10" t="s">
        <v>41</v>
      </c>
      <c r="C107" s="4"/>
      <c r="D107" s="9"/>
      <c r="E107" s="4"/>
      <c r="F107" s="4"/>
      <c r="G107" s="13">
        <v>0.15</v>
      </c>
      <c r="H107" s="69"/>
      <c r="J107" s="81" t="s">
        <v>33</v>
      </c>
      <c r="K107" s="82"/>
      <c r="L107" s="83"/>
    </row>
    <row r="108" spans="2:12" ht="15.75" customHeight="1" x14ac:dyDescent="0.25">
      <c r="B108" s="91" t="s">
        <v>43</v>
      </c>
      <c r="C108" s="91"/>
      <c r="D108" s="91"/>
      <c r="E108" s="91"/>
      <c r="F108" s="91"/>
      <c r="G108" s="91"/>
      <c r="H108" s="91"/>
      <c r="J108" s="84"/>
      <c r="K108" s="85"/>
      <c r="L108" s="86"/>
    </row>
    <row r="109" spans="2:12" ht="15.75" customHeight="1" x14ac:dyDescent="0.35">
      <c r="B109" s="10" t="s">
        <v>21</v>
      </c>
      <c r="C109" s="12"/>
      <c r="D109" s="9"/>
      <c r="E109" s="4"/>
      <c r="F109" s="21"/>
      <c r="G109" s="4"/>
      <c r="H109" s="5"/>
      <c r="J109" s="84"/>
      <c r="K109" s="85"/>
      <c r="L109" s="86"/>
    </row>
    <row r="110" spans="2:12" ht="15.75" x14ac:dyDescent="0.25">
      <c r="B110" s="91" t="s">
        <v>22</v>
      </c>
      <c r="C110" s="91"/>
      <c r="D110" s="91"/>
      <c r="E110" s="91"/>
      <c r="F110" s="91"/>
      <c r="G110" s="91"/>
      <c r="H110" s="91"/>
      <c r="J110" s="84"/>
      <c r="K110" s="85"/>
      <c r="L110" s="86"/>
    </row>
    <row r="111" spans="2:12" ht="24" thickBot="1" x14ac:dyDescent="0.4">
      <c r="B111" s="10"/>
      <c r="C111" s="12"/>
      <c r="D111" s="9"/>
      <c r="E111" s="4"/>
      <c r="F111" s="21"/>
      <c r="G111" s="4"/>
      <c r="H111" s="5"/>
      <c r="J111" s="87"/>
      <c r="K111" s="88"/>
      <c r="L111" s="89"/>
    </row>
    <row r="112" spans="2:12" ht="30.75" thickBot="1" x14ac:dyDescent="0.3">
      <c r="B112" s="106" t="s">
        <v>23</v>
      </c>
      <c r="C112" s="107" t="s">
        <v>9</v>
      </c>
      <c r="D112" s="39" t="s">
        <v>1</v>
      </c>
      <c r="E112" s="107" t="s">
        <v>11</v>
      </c>
      <c r="F112" s="108" t="s">
        <v>12</v>
      </c>
      <c r="G112" s="109" t="s">
        <v>13</v>
      </c>
      <c r="H112" s="110" t="s">
        <v>14</v>
      </c>
      <c r="J112" s="34" t="s">
        <v>12</v>
      </c>
      <c r="K112" s="14" t="s">
        <v>47</v>
      </c>
      <c r="L112" s="34" t="s">
        <v>11</v>
      </c>
    </row>
    <row r="113" spans="2:12" x14ac:dyDescent="0.25">
      <c r="B113" s="111"/>
      <c r="C113" s="112">
        <v>1</v>
      </c>
      <c r="D113" s="113"/>
      <c r="E113" s="112">
        <v>42</v>
      </c>
      <c r="F113" s="114">
        <f>C113*E113*$G$106</f>
        <v>1008</v>
      </c>
      <c r="G113" s="112">
        <v>1</v>
      </c>
      <c r="H113" s="115">
        <f t="shared" ref="H113:H135" si="14">F113*G113</f>
        <v>1008</v>
      </c>
      <c r="J113" s="11">
        <v>4800</v>
      </c>
      <c r="K113" s="11">
        <v>24</v>
      </c>
      <c r="L113" s="35">
        <f>IF(J113=0,0,J113/K113)</f>
        <v>200</v>
      </c>
    </row>
    <row r="114" spans="2:12" x14ac:dyDescent="0.25">
      <c r="B114" s="27"/>
      <c r="C114" s="11">
        <v>2</v>
      </c>
      <c r="D114" s="116"/>
      <c r="E114" s="11">
        <v>21</v>
      </c>
      <c r="F114" s="28">
        <f t="shared" ref="F114:F134" si="15">C114*E114*$G$13</f>
        <v>504</v>
      </c>
      <c r="G114" s="11">
        <v>0.5</v>
      </c>
      <c r="H114" s="29">
        <f t="shared" si="14"/>
        <v>252</v>
      </c>
    </row>
    <row r="115" spans="2:12" x14ac:dyDescent="0.25">
      <c r="B115" s="27"/>
      <c r="C115" s="11"/>
      <c r="D115" s="116"/>
      <c r="E115" s="11"/>
      <c r="F115" s="28">
        <f t="shared" si="15"/>
        <v>0</v>
      </c>
      <c r="G115" s="11"/>
      <c r="H115" s="29">
        <f t="shared" si="14"/>
        <v>0</v>
      </c>
    </row>
    <row r="116" spans="2:12" x14ac:dyDescent="0.25">
      <c r="B116" s="27"/>
      <c r="C116" s="11"/>
      <c r="D116" s="116"/>
      <c r="E116" s="11"/>
      <c r="F116" s="28">
        <f t="shared" si="15"/>
        <v>0</v>
      </c>
      <c r="G116" s="11"/>
      <c r="H116" s="29">
        <f t="shared" si="14"/>
        <v>0</v>
      </c>
    </row>
    <row r="117" spans="2:12" x14ac:dyDescent="0.25">
      <c r="B117" s="27"/>
      <c r="C117" s="11"/>
      <c r="D117" s="116"/>
      <c r="E117" s="11"/>
      <c r="F117" s="28">
        <f t="shared" si="15"/>
        <v>0</v>
      </c>
      <c r="G117" s="11"/>
      <c r="H117" s="29">
        <f t="shared" si="14"/>
        <v>0</v>
      </c>
    </row>
    <row r="118" spans="2:12" x14ac:dyDescent="0.25">
      <c r="B118" s="27"/>
      <c r="C118" s="11"/>
      <c r="D118" s="116"/>
      <c r="E118" s="11"/>
      <c r="F118" s="28">
        <f t="shared" si="15"/>
        <v>0</v>
      </c>
      <c r="G118" s="11"/>
      <c r="H118" s="29">
        <f t="shared" si="14"/>
        <v>0</v>
      </c>
    </row>
    <row r="119" spans="2:12" x14ac:dyDescent="0.25">
      <c r="B119" s="27"/>
      <c r="C119" s="11"/>
      <c r="D119" s="116"/>
      <c r="E119" s="11"/>
      <c r="F119" s="28">
        <f t="shared" si="15"/>
        <v>0</v>
      </c>
      <c r="G119" s="11"/>
      <c r="H119" s="29">
        <f t="shared" si="14"/>
        <v>0</v>
      </c>
    </row>
    <row r="120" spans="2:12" x14ac:dyDescent="0.25">
      <c r="B120" s="27"/>
      <c r="C120" s="11"/>
      <c r="D120" s="116"/>
      <c r="E120" s="11"/>
      <c r="F120" s="28">
        <f t="shared" si="15"/>
        <v>0</v>
      </c>
      <c r="G120" s="11"/>
      <c r="H120" s="29">
        <f t="shared" si="14"/>
        <v>0</v>
      </c>
    </row>
    <row r="121" spans="2:12" x14ac:dyDescent="0.25">
      <c r="B121" s="27"/>
      <c r="C121" s="11"/>
      <c r="D121" s="116"/>
      <c r="E121" s="11"/>
      <c r="F121" s="28">
        <f t="shared" si="15"/>
        <v>0</v>
      </c>
      <c r="G121" s="11"/>
      <c r="H121" s="29">
        <f t="shared" si="14"/>
        <v>0</v>
      </c>
    </row>
    <row r="122" spans="2:12" x14ac:dyDescent="0.25">
      <c r="B122" s="27"/>
      <c r="C122" s="11"/>
      <c r="D122" s="116"/>
      <c r="E122" s="11"/>
      <c r="F122" s="28">
        <f t="shared" si="15"/>
        <v>0</v>
      </c>
      <c r="G122" s="11"/>
      <c r="H122" s="29">
        <f t="shared" si="14"/>
        <v>0</v>
      </c>
    </row>
    <row r="123" spans="2:12" x14ac:dyDescent="0.25">
      <c r="B123" s="27"/>
      <c r="C123" s="11"/>
      <c r="D123" s="116"/>
      <c r="E123" s="11"/>
      <c r="F123" s="28">
        <f t="shared" si="15"/>
        <v>0</v>
      </c>
      <c r="G123" s="11"/>
      <c r="H123" s="29">
        <f t="shared" si="14"/>
        <v>0</v>
      </c>
    </row>
    <row r="124" spans="2:12" x14ac:dyDescent="0.25">
      <c r="B124" s="27"/>
      <c r="C124" s="11"/>
      <c r="D124" s="116"/>
      <c r="E124" s="11"/>
      <c r="F124" s="28">
        <f t="shared" si="15"/>
        <v>0</v>
      </c>
      <c r="G124" s="11"/>
      <c r="H124" s="29">
        <f t="shared" si="14"/>
        <v>0</v>
      </c>
    </row>
    <row r="125" spans="2:12" x14ac:dyDescent="0.25">
      <c r="B125" s="27"/>
      <c r="C125" s="11"/>
      <c r="D125" s="116"/>
      <c r="E125" s="11"/>
      <c r="F125" s="28">
        <f t="shared" si="15"/>
        <v>0</v>
      </c>
      <c r="G125" s="11"/>
      <c r="H125" s="29">
        <f t="shared" si="14"/>
        <v>0</v>
      </c>
    </row>
    <row r="126" spans="2:12" x14ac:dyDescent="0.25">
      <c r="B126" s="27"/>
      <c r="C126" s="11"/>
      <c r="D126" s="116"/>
      <c r="E126" s="11"/>
      <c r="F126" s="28">
        <f t="shared" si="15"/>
        <v>0</v>
      </c>
      <c r="G126" s="11"/>
      <c r="H126" s="29">
        <f t="shared" si="14"/>
        <v>0</v>
      </c>
    </row>
    <row r="127" spans="2:12" x14ac:dyDescent="0.25">
      <c r="B127" s="27"/>
      <c r="C127" s="11"/>
      <c r="D127" s="116"/>
      <c r="E127" s="11"/>
      <c r="F127" s="28">
        <f t="shared" si="15"/>
        <v>0</v>
      </c>
      <c r="G127" s="11"/>
      <c r="H127" s="29">
        <f t="shared" si="14"/>
        <v>0</v>
      </c>
    </row>
    <row r="128" spans="2:12" x14ac:dyDescent="0.25">
      <c r="B128" s="27"/>
      <c r="C128" s="11"/>
      <c r="D128" s="116"/>
      <c r="E128" s="11"/>
      <c r="F128" s="28">
        <f t="shared" si="15"/>
        <v>0</v>
      </c>
      <c r="G128" s="11"/>
      <c r="H128" s="29">
        <f t="shared" si="14"/>
        <v>0</v>
      </c>
    </row>
    <row r="129" spans="2:8" x14ac:dyDescent="0.25">
      <c r="B129" s="27"/>
      <c r="C129" s="11"/>
      <c r="D129" s="116"/>
      <c r="E129" s="11"/>
      <c r="F129" s="28">
        <f t="shared" si="15"/>
        <v>0</v>
      </c>
      <c r="G129" s="11"/>
      <c r="H129" s="29">
        <f t="shared" si="14"/>
        <v>0</v>
      </c>
    </row>
    <row r="130" spans="2:8" x14ac:dyDescent="0.25">
      <c r="B130" s="27"/>
      <c r="C130" s="11"/>
      <c r="D130" s="116"/>
      <c r="E130" s="11"/>
      <c r="F130" s="28">
        <f t="shared" si="15"/>
        <v>0</v>
      </c>
      <c r="G130" s="11"/>
      <c r="H130" s="29">
        <f t="shared" si="14"/>
        <v>0</v>
      </c>
    </row>
    <row r="131" spans="2:8" x14ac:dyDescent="0.25">
      <c r="B131" s="27"/>
      <c r="C131" s="11"/>
      <c r="D131" s="116"/>
      <c r="E131" s="11"/>
      <c r="F131" s="28">
        <f t="shared" si="15"/>
        <v>0</v>
      </c>
      <c r="G131" s="11"/>
      <c r="H131" s="29">
        <f t="shared" si="14"/>
        <v>0</v>
      </c>
    </row>
    <row r="132" spans="2:8" x14ac:dyDescent="0.25">
      <c r="B132" s="27"/>
      <c r="C132" s="11"/>
      <c r="D132" s="116"/>
      <c r="E132" s="11"/>
      <c r="F132" s="28">
        <f t="shared" si="15"/>
        <v>0</v>
      </c>
      <c r="G132" s="11"/>
      <c r="H132" s="29">
        <f t="shared" si="14"/>
        <v>0</v>
      </c>
    </row>
    <row r="133" spans="2:8" x14ac:dyDescent="0.25">
      <c r="B133" s="27"/>
      <c r="C133" s="11"/>
      <c r="D133" s="116"/>
      <c r="E133" s="11"/>
      <c r="F133" s="28">
        <f t="shared" si="15"/>
        <v>0</v>
      </c>
      <c r="G133" s="11"/>
      <c r="H133" s="29">
        <f t="shared" si="14"/>
        <v>0</v>
      </c>
    </row>
    <row r="134" spans="2:8" ht="15.75" thickBot="1" x14ac:dyDescent="0.3">
      <c r="B134" s="30"/>
      <c r="C134" s="31"/>
      <c r="D134" s="49"/>
      <c r="E134" s="31"/>
      <c r="F134" s="50">
        <f t="shared" si="15"/>
        <v>0</v>
      </c>
      <c r="G134" s="31"/>
      <c r="H134" s="32">
        <f t="shared" si="14"/>
        <v>0</v>
      </c>
    </row>
    <row r="135" spans="2:8" x14ac:dyDescent="0.25">
      <c r="B135" s="101" t="s">
        <v>52</v>
      </c>
      <c r="F135" s="100">
        <f>SUM(F113:F134)</f>
        <v>1512</v>
      </c>
      <c r="H135" s="97"/>
    </row>
    <row r="136" spans="2:8" ht="15.75" x14ac:dyDescent="0.25">
      <c r="B136" s="42"/>
      <c r="C136" s="4"/>
      <c r="D136" s="4"/>
    </row>
    <row r="137" spans="2:8" x14ac:dyDescent="0.25">
      <c r="C137" s="4"/>
      <c r="D137" s="40"/>
    </row>
    <row r="138" spans="2:8" ht="21" x14ac:dyDescent="0.35">
      <c r="B138" s="72" t="s">
        <v>39</v>
      </c>
      <c r="C138" s="4"/>
      <c r="D138" s="4"/>
    </row>
    <row r="139" spans="2:8" x14ac:dyDescent="0.25">
      <c r="B139" s="43" t="s">
        <v>25</v>
      </c>
      <c r="C139" s="92">
        <f>SUM(H113:H134)</f>
        <v>1260</v>
      </c>
      <c r="D139" s="93"/>
    </row>
    <row r="140" spans="2:8" ht="15.75" x14ac:dyDescent="0.25">
      <c r="B140" s="20" t="s">
        <v>26</v>
      </c>
      <c r="C140" s="73">
        <f>C139*(1+G107)</f>
        <v>1449</v>
      </c>
      <c r="D140" s="74"/>
    </row>
    <row r="141" spans="2:8" ht="15.75" x14ac:dyDescent="0.25">
      <c r="B141" s="20" t="s">
        <v>46</v>
      </c>
      <c r="C141" s="75">
        <f>C140/G106</f>
        <v>60.375</v>
      </c>
      <c r="D141" s="76"/>
    </row>
    <row r="143" spans="2:8" ht="31.5" x14ac:dyDescent="0.5">
      <c r="B143" s="44" t="s">
        <v>45</v>
      </c>
      <c r="C143" s="4"/>
      <c r="D143" s="4"/>
    </row>
    <row r="144" spans="2:8" x14ac:dyDescent="0.25">
      <c r="B144" s="36" t="s">
        <v>29</v>
      </c>
      <c r="C144" s="73">
        <f>C47+C100</f>
        <v>841.8</v>
      </c>
      <c r="D144" s="74"/>
    </row>
    <row r="145" spans="2:4" ht="15.75" x14ac:dyDescent="0.25">
      <c r="B145" s="119" t="s">
        <v>30</v>
      </c>
      <c r="C145" s="75">
        <f>C48 + C101</f>
        <v>70.149999999999991</v>
      </c>
      <c r="D145" s="76"/>
    </row>
    <row r="146" spans="2:4" ht="15.75" x14ac:dyDescent="0.25">
      <c r="B146" s="20" t="s">
        <v>53</v>
      </c>
      <c r="C146" s="118">
        <f>C49+F96</f>
        <v>2125.5</v>
      </c>
      <c r="D146" s="117"/>
    </row>
    <row r="148" spans="2:4" ht="31.5" x14ac:dyDescent="0.5">
      <c r="B148" s="44" t="s">
        <v>44</v>
      </c>
      <c r="C148" s="4"/>
      <c r="D148" s="4"/>
    </row>
    <row r="149" spans="2:4" x14ac:dyDescent="0.25">
      <c r="B149" s="70" t="s">
        <v>29</v>
      </c>
      <c r="C149" s="77">
        <f>C47+C100+C140</f>
        <v>2290.8000000000002</v>
      </c>
      <c r="D149" s="78"/>
    </row>
    <row r="150" spans="2:4" ht="15.75" x14ac:dyDescent="0.25">
      <c r="B150" s="71"/>
      <c r="C150" s="79"/>
      <c r="D150" s="79"/>
    </row>
  </sheetData>
  <sheetProtection selectLockedCells="1"/>
  <protectedRanges>
    <protectedRange sqref="B19:E43 G19:G43 G13:G14 G54 J19:K19" name="AC"/>
    <protectedRange sqref="G54 B60:C95 E60:E95 G60:G95 J60:K60" name="DC1"/>
    <protectedRange sqref="J113:K113 B113:C134 E113:E134 G113:G134" name="DC2"/>
    <protectedRange sqref="G106:G107" name="secondary V"/>
  </protectedRanges>
  <mergeCells count="25">
    <mergeCell ref="B2:H2"/>
    <mergeCell ref="B15:H15"/>
    <mergeCell ref="B16:H16"/>
    <mergeCell ref="C46:D46"/>
    <mergeCell ref="J13:L17"/>
    <mergeCell ref="J54:L58"/>
    <mergeCell ref="C48:D48"/>
    <mergeCell ref="B55:H55"/>
    <mergeCell ref="B57:H57"/>
    <mergeCell ref="B108:H108"/>
    <mergeCell ref="J107:L111"/>
    <mergeCell ref="C99:D99"/>
    <mergeCell ref="C100:D100"/>
    <mergeCell ref="C101:D101"/>
    <mergeCell ref="C49:D49"/>
    <mergeCell ref="C144:D144"/>
    <mergeCell ref="C145:D145"/>
    <mergeCell ref="C149:D149"/>
    <mergeCell ref="C150:D150"/>
    <mergeCell ref="C47:D47"/>
    <mergeCell ref="B110:H110"/>
    <mergeCell ref="C139:D139"/>
    <mergeCell ref="C140:D140"/>
    <mergeCell ref="C141:D141"/>
    <mergeCell ref="C146:D1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592F2-265C-47E3-B14D-09E37ECE9BF8}">
  <dimension ref="B1:L108"/>
  <sheetViews>
    <sheetView tabSelected="1" topLeftCell="A69" workbookViewId="0">
      <selection activeCell="A59" sqref="A59"/>
    </sheetView>
  </sheetViews>
  <sheetFormatPr defaultRowHeight="15" x14ac:dyDescent="0.25"/>
  <cols>
    <col min="2" max="2" width="57.85546875" customWidth="1"/>
    <col min="7" max="7" width="12.28515625" customWidth="1"/>
    <col min="8" max="8" width="17.7109375" customWidth="1"/>
    <col min="10" max="10" width="13.28515625" customWidth="1"/>
    <col min="11" max="11" width="13.85546875" customWidth="1"/>
  </cols>
  <sheetData>
    <row r="1" spans="2:12" ht="33.75" x14ac:dyDescent="0.5">
      <c r="B1" s="1" t="s">
        <v>40</v>
      </c>
      <c r="C1" s="2"/>
      <c r="D1" s="2"/>
      <c r="E1" s="2"/>
      <c r="F1" s="2"/>
      <c r="G1" s="2"/>
      <c r="H1" s="2"/>
    </row>
    <row r="2" spans="2:12" ht="21" x14ac:dyDescent="0.35">
      <c r="B2" s="94" t="s">
        <v>1</v>
      </c>
      <c r="C2" s="94"/>
      <c r="D2" s="94"/>
      <c r="E2" s="94"/>
      <c r="F2" s="94"/>
      <c r="G2" s="94"/>
      <c r="H2" s="94"/>
    </row>
    <row r="3" spans="2:12" ht="23.25" x14ac:dyDescent="0.35">
      <c r="B3" s="3" t="s">
        <v>34</v>
      </c>
      <c r="C3" s="4"/>
      <c r="D3" s="4"/>
      <c r="E3" s="4"/>
      <c r="F3" s="4"/>
      <c r="G3" s="4"/>
      <c r="H3" s="5"/>
    </row>
    <row r="4" spans="2:12" x14ac:dyDescent="0.25">
      <c r="B4" s="33" t="s">
        <v>31</v>
      </c>
      <c r="C4" s="4"/>
      <c r="D4" s="4"/>
      <c r="E4" s="4"/>
      <c r="F4" s="4"/>
      <c r="G4" s="4"/>
      <c r="H4" s="5"/>
    </row>
    <row r="5" spans="2:12" ht="15.75" x14ac:dyDescent="0.25">
      <c r="B5" s="6" t="s">
        <v>2</v>
      </c>
      <c r="C5" s="4"/>
      <c r="D5" s="4"/>
      <c r="E5" s="4"/>
      <c r="F5" s="4"/>
      <c r="G5" s="4"/>
      <c r="H5" s="5"/>
    </row>
    <row r="6" spans="2:12" ht="15.75" x14ac:dyDescent="0.25">
      <c r="B6" s="6" t="s">
        <v>32</v>
      </c>
      <c r="C6" s="4"/>
      <c r="D6" s="4"/>
      <c r="E6" s="4"/>
      <c r="F6" s="4"/>
      <c r="G6" s="4"/>
      <c r="H6" s="5"/>
    </row>
    <row r="7" spans="2:12" ht="15.75" x14ac:dyDescent="0.25">
      <c r="B7" s="6" t="s">
        <v>36</v>
      </c>
      <c r="C7" s="4"/>
      <c r="D7" s="4"/>
      <c r="E7" s="4"/>
      <c r="F7" s="4"/>
      <c r="G7" s="4"/>
      <c r="H7" s="5"/>
    </row>
    <row r="8" spans="2:12" ht="15.75" x14ac:dyDescent="0.25">
      <c r="B8" s="7"/>
      <c r="C8" s="4"/>
      <c r="D8" s="4"/>
      <c r="E8" s="4"/>
      <c r="F8" s="4"/>
      <c r="G8" s="4"/>
      <c r="H8" s="5"/>
    </row>
    <row r="9" spans="2:12" ht="23.25" x14ac:dyDescent="0.35">
      <c r="B9" s="8" t="s">
        <v>2</v>
      </c>
      <c r="C9" s="9"/>
      <c r="D9" s="9"/>
      <c r="E9" s="4"/>
      <c r="F9" s="4"/>
      <c r="G9" s="4"/>
      <c r="H9" s="5"/>
    </row>
    <row r="10" spans="2:12" ht="23.25" x14ac:dyDescent="0.35">
      <c r="B10" s="8"/>
      <c r="C10" s="9"/>
      <c r="D10" s="9"/>
      <c r="E10" s="4"/>
      <c r="F10" s="4"/>
      <c r="G10" s="4"/>
      <c r="H10" s="5"/>
    </row>
    <row r="11" spans="2:12" ht="15.75" x14ac:dyDescent="0.25">
      <c r="B11" s="10" t="s">
        <v>3</v>
      </c>
      <c r="C11" s="4"/>
      <c r="D11" s="4"/>
      <c r="E11" s="4"/>
      <c r="F11" s="4"/>
      <c r="G11" s="4"/>
      <c r="H11" s="5"/>
    </row>
    <row r="12" spans="2:12" ht="15.75" x14ac:dyDescent="0.25">
      <c r="B12" s="10"/>
      <c r="C12" s="4"/>
      <c r="D12" s="4"/>
      <c r="E12" s="4"/>
      <c r="F12" s="4"/>
      <c r="G12" s="4"/>
      <c r="H12" s="5"/>
    </row>
    <row r="13" spans="2:12" ht="15.75" x14ac:dyDescent="0.25">
      <c r="B13" s="10" t="s">
        <v>4</v>
      </c>
      <c r="C13" s="4"/>
      <c r="D13" s="4"/>
      <c r="E13" s="4"/>
      <c r="F13" s="4"/>
      <c r="G13" s="11">
        <v>12</v>
      </c>
      <c r="H13" s="5"/>
      <c r="J13" s="81" t="s">
        <v>33</v>
      </c>
      <c r="K13" s="82"/>
      <c r="L13" s="83"/>
    </row>
    <row r="14" spans="2:12" ht="15.75" x14ac:dyDescent="0.25">
      <c r="B14" s="10" t="s">
        <v>5</v>
      </c>
      <c r="C14" s="4"/>
      <c r="D14" s="4"/>
      <c r="E14" s="4"/>
      <c r="F14" s="4"/>
      <c r="G14" s="13">
        <v>0.15</v>
      </c>
      <c r="H14" s="5"/>
      <c r="J14" s="84"/>
      <c r="K14" s="85"/>
      <c r="L14" s="86"/>
    </row>
    <row r="15" spans="2:12" ht="15.75" x14ac:dyDescent="0.25">
      <c r="B15" s="91" t="s">
        <v>6</v>
      </c>
      <c r="C15" s="91"/>
      <c r="D15" s="91"/>
      <c r="E15" s="91"/>
      <c r="F15" s="91"/>
      <c r="G15" s="91"/>
      <c r="H15" s="91"/>
      <c r="J15" s="84"/>
      <c r="K15" s="85"/>
      <c r="L15" s="86"/>
    </row>
    <row r="16" spans="2:12" ht="15.75" x14ac:dyDescent="0.25">
      <c r="B16" s="91" t="s">
        <v>7</v>
      </c>
      <c r="C16" s="91"/>
      <c r="D16" s="91"/>
      <c r="E16" s="91"/>
      <c r="F16" s="91"/>
      <c r="G16" s="91"/>
      <c r="H16" s="91"/>
      <c r="J16" s="84"/>
      <c r="K16" s="85"/>
      <c r="L16" s="86"/>
    </row>
    <row r="17" spans="2:12" ht="15.75" thickBot="1" x14ac:dyDescent="0.3">
      <c r="C17" s="4"/>
      <c r="D17" s="4"/>
      <c r="E17" s="4"/>
      <c r="F17" s="4"/>
      <c r="G17" s="4"/>
      <c r="H17" s="5"/>
      <c r="J17" s="87"/>
      <c r="K17" s="88"/>
      <c r="L17" s="89"/>
    </row>
    <row r="18" spans="2:12" ht="30" x14ac:dyDescent="0.25">
      <c r="B18" s="52" t="s">
        <v>8</v>
      </c>
      <c r="C18" s="23" t="s">
        <v>9</v>
      </c>
      <c r="D18" s="25" t="s">
        <v>10</v>
      </c>
      <c r="E18" s="23" t="s">
        <v>11</v>
      </c>
      <c r="F18" s="23" t="s">
        <v>12</v>
      </c>
      <c r="G18" s="25" t="s">
        <v>13</v>
      </c>
      <c r="H18" s="53" t="s">
        <v>14</v>
      </c>
      <c r="I18" s="51"/>
      <c r="J18" s="34" t="s">
        <v>12</v>
      </c>
      <c r="K18" s="14" t="s">
        <v>10</v>
      </c>
      <c r="L18" s="34" t="s">
        <v>11</v>
      </c>
    </row>
    <row r="19" spans="2:12" x14ac:dyDescent="0.25">
      <c r="B19" s="54"/>
      <c r="C19" s="11"/>
      <c r="D19" s="11"/>
      <c r="E19" s="11"/>
      <c r="F19" s="15">
        <f t="shared" ref="F19:F42" si="0">C19*D19*E19</f>
        <v>0</v>
      </c>
      <c r="G19" s="11"/>
      <c r="H19" s="57">
        <f>F19*G19</f>
        <v>0</v>
      </c>
      <c r="J19" s="11"/>
      <c r="K19" s="11"/>
      <c r="L19" s="56">
        <f>IF(J19=0,0,J19/K19)</f>
        <v>0</v>
      </c>
    </row>
    <row r="20" spans="2:12" x14ac:dyDescent="0.25">
      <c r="B20" s="54"/>
      <c r="C20" s="11"/>
      <c r="D20" s="11"/>
      <c r="E20" s="11"/>
      <c r="F20" s="15">
        <f t="shared" si="0"/>
        <v>0</v>
      </c>
      <c r="G20" s="11"/>
      <c r="H20" s="57">
        <f t="shared" ref="H20:H42" si="1">F20*G20</f>
        <v>0</v>
      </c>
    </row>
    <row r="21" spans="2:12" x14ac:dyDescent="0.25">
      <c r="B21" s="54"/>
      <c r="C21" s="11"/>
      <c r="D21" s="11"/>
      <c r="E21" s="11"/>
      <c r="F21" s="15">
        <f t="shared" si="0"/>
        <v>0</v>
      </c>
      <c r="G21" s="11"/>
      <c r="H21" s="57">
        <f t="shared" si="1"/>
        <v>0</v>
      </c>
    </row>
    <row r="22" spans="2:12" x14ac:dyDescent="0.25">
      <c r="B22" s="54"/>
      <c r="C22" s="11"/>
      <c r="D22" s="11"/>
      <c r="E22" s="11"/>
      <c r="F22" s="15">
        <f t="shared" si="0"/>
        <v>0</v>
      </c>
      <c r="G22" s="11"/>
      <c r="H22" s="57">
        <f t="shared" si="1"/>
        <v>0</v>
      </c>
    </row>
    <row r="23" spans="2:12" x14ac:dyDescent="0.25">
      <c r="B23" s="54"/>
      <c r="C23" s="11"/>
      <c r="D23" s="11"/>
      <c r="E23" s="11"/>
      <c r="F23" s="15">
        <f t="shared" si="0"/>
        <v>0</v>
      </c>
      <c r="G23" s="11"/>
      <c r="H23" s="57">
        <f t="shared" si="1"/>
        <v>0</v>
      </c>
    </row>
    <row r="24" spans="2:12" x14ac:dyDescent="0.25">
      <c r="B24" s="54"/>
      <c r="C24" s="11"/>
      <c r="D24" s="11"/>
      <c r="E24" s="11"/>
      <c r="F24" s="15">
        <f t="shared" si="0"/>
        <v>0</v>
      </c>
      <c r="G24" s="11"/>
      <c r="H24" s="57">
        <f t="shared" si="1"/>
        <v>0</v>
      </c>
    </row>
    <row r="25" spans="2:12" x14ac:dyDescent="0.25">
      <c r="B25" s="54"/>
      <c r="C25" s="11"/>
      <c r="D25" s="11"/>
      <c r="E25" s="11"/>
      <c r="F25" s="15">
        <f t="shared" si="0"/>
        <v>0</v>
      </c>
      <c r="G25" s="11"/>
      <c r="H25" s="57">
        <f t="shared" si="1"/>
        <v>0</v>
      </c>
    </row>
    <row r="26" spans="2:12" x14ac:dyDescent="0.25">
      <c r="B26" s="54"/>
      <c r="C26" s="11"/>
      <c r="D26" s="11"/>
      <c r="E26" s="11"/>
      <c r="F26" s="15">
        <f t="shared" si="0"/>
        <v>0</v>
      </c>
      <c r="G26" s="11"/>
      <c r="H26" s="57">
        <f t="shared" si="1"/>
        <v>0</v>
      </c>
    </row>
    <row r="27" spans="2:12" x14ac:dyDescent="0.25">
      <c r="B27" s="54"/>
      <c r="C27" s="11"/>
      <c r="D27" s="11"/>
      <c r="E27" s="11"/>
      <c r="F27" s="15">
        <f t="shared" si="0"/>
        <v>0</v>
      </c>
      <c r="G27" s="11"/>
      <c r="H27" s="57">
        <f t="shared" si="1"/>
        <v>0</v>
      </c>
    </row>
    <row r="28" spans="2:12" x14ac:dyDescent="0.25">
      <c r="B28" s="54"/>
      <c r="C28" s="11"/>
      <c r="D28" s="11"/>
      <c r="E28" s="11"/>
      <c r="F28" s="15">
        <f t="shared" si="0"/>
        <v>0</v>
      </c>
      <c r="G28" s="11"/>
      <c r="H28" s="57">
        <f t="shared" si="1"/>
        <v>0</v>
      </c>
    </row>
    <row r="29" spans="2:12" x14ac:dyDescent="0.25">
      <c r="B29" s="54"/>
      <c r="C29" s="11"/>
      <c r="D29" s="11"/>
      <c r="E29" s="11"/>
      <c r="F29" s="15">
        <f t="shared" si="0"/>
        <v>0</v>
      </c>
      <c r="G29" s="11"/>
      <c r="H29" s="57">
        <f t="shared" si="1"/>
        <v>0</v>
      </c>
    </row>
    <row r="30" spans="2:12" x14ac:dyDescent="0.25">
      <c r="B30" s="54"/>
      <c r="C30" s="11"/>
      <c r="D30" s="11"/>
      <c r="E30" s="11"/>
      <c r="F30" s="15">
        <f t="shared" si="0"/>
        <v>0</v>
      </c>
      <c r="G30" s="11"/>
      <c r="H30" s="57">
        <f t="shared" si="1"/>
        <v>0</v>
      </c>
    </row>
    <row r="31" spans="2:12" x14ac:dyDescent="0.25">
      <c r="B31" s="54"/>
      <c r="C31" s="11"/>
      <c r="D31" s="11"/>
      <c r="E31" s="11"/>
      <c r="F31" s="15">
        <f t="shared" si="0"/>
        <v>0</v>
      </c>
      <c r="G31" s="11"/>
      <c r="H31" s="57">
        <f t="shared" si="1"/>
        <v>0</v>
      </c>
    </row>
    <row r="32" spans="2:12" x14ac:dyDescent="0.25">
      <c r="B32" s="54"/>
      <c r="C32" s="11"/>
      <c r="D32" s="11"/>
      <c r="E32" s="11"/>
      <c r="F32" s="15">
        <f t="shared" si="0"/>
        <v>0</v>
      </c>
      <c r="G32" s="11"/>
      <c r="H32" s="57">
        <f t="shared" si="1"/>
        <v>0</v>
      </c>
    </row>
    <row r="33" spans="2:8" x14ac:dyDescent="0.25">
      <c r="B33" s="54"/>
      <c r="C33" s="11"/>
      <c r="D33" s="11"/>
      <c r="E33" s="11"/>
      <c r="F33" s="15">
        <f t="shared" si="0"/>
        <v>0</v>
      </c>
      <c r="G33" s="11"/>
      <c r="H33" s="57">
        <f t="shared" si="1"/>
        <v>0</v>
      </c>
    </row>
    <row r="34" spans="2:8" x14ac:dyDescent="0.25">
      <c r="B34" s="54"/>
      <c r="C34" s="11"/>
      <c r="D34" s="11"/>
      <c r="E34" s="11"/>
      <c r="F34" s="15">
        <f t="shared" si="0"/>
        <v>0</v>
      </c>
      <c r="G34" s="11"/>
      <c r="H34" s="57">
        <f t="shared" si="1"/>
        <v>0</v>
      </c>
    </row>
    <row r="35" spans="2:8" x14ac:dyDescent="0.25">
      <c r="B35" s="54"/>
      <c r="C35" s="11"/>
      <c r="D35" s="11"/>
      <c r="E35" s="11"/>
      <c r="F35" s="15">
        <f t="shared" si="0"/>
        <v>0</v>
      </c>
      <c r="G35" s="11"/>
      <c r="H35" s="57">
        <f t="shared" si="1"/>
        <v>0</v>
      </c>
    </row>
    <row r="36" spans="2:8" x14ac:dyDescent="0.25">
      <c r="B36" s="54"/>
      <c r="C36" s="11"/>
      <c r="D36" s="11"/>
      <c r="E36" s="11"/>
      <c r="F36" s="15">
        <f t="shared" si="0"/>
        <v>0</v>
      </c>
      <c r="G36" s="11"/>
      <c r="H36" s="57">
        <f t="shared" si="1"/>
        <v>0</v>
      </c>
    </row>
    <row r="37" spans="2:8" x14ac:dyDescent="0.25">
      <c r="B37" s="54"/>
      <c r="C37" s="11"/>
      <c r="D37" s="11"/>
      <c r="E37" s="11"/>
      <c r="F37" s="15">
        <f t="shared" si="0"/>
        <v>0</v>
      </c>
      <c r="G37" s="11"/>
      <c r="H37" s="57">
        <f t="shared" si="1"/>
        <v>0</v>
      </c>
    </row>
    <row r="38" spans="2:8" x14ac:dyDescent="0.25">
      <c r="B38" s="54"/>
      <c r="C38" s="11"/>
      <c r="D38" s="11"/>
      <c r="E38" s="11"/>
      <c r="F38" s="15">
        <f t="shared" si="0"/>
        <v>0</v>
      </c>
      <c r="G38" s="11"/>
      <c r="H38" s="57">
        <f t="shared" si="1"/>
        <v>0</v>
      </c>
    </row>
    <row r="39" spans="2:8" x14ac:dyDescent="0.25">
      <c r="B39" s="54"/>
      <c r="C39" s="11"/>
      <c r="D39" s="11"/>
      <c r="E39" s="11"/>
      <c r="F39" s="15">
        <f t="shared" si="0"/>
        <v>0</v>
      </c>
      <c r="G39" s="11"/>
      <c r="H39" s="57">
        <f t="shared" si="1"/>
        <v>0</v>
      </c>
    </row>
    <row r="40" spans="2:8" x14ac:dyDescent="0.25">
      <c r="B40" s="54"/>
      <c r="C40" s="11"/>
      <c r="D40" s="11"/>
      <c r="E40" s="11"/>
      <c r="F40" s="15">
        <f t="shared" si="0"/>
        <v>0</v>
      </c>
      <c r="G40" s="11"/>
      <c r="H40" s="57">
        <f t="shared" si="1"/>
        <v>0</v>
      </c>
    </row>
    <row r="41" spans="2:8" x14ac:dyDescent="0.25">
      <c r="B41" s="54"/>
      <c r="C41" s="11"/>
      <c r="D41" s="11"/>
      <c r="E41" s="11"/>
      <c r="F41" s="15">
        <f t="shared" si="0"/>
        <v>0</v>
      </c>
      <c r="G41" s="11"/>
      <c r="H41" s="57">
        <f t="shared" si="1"/>
        <v>0</v>
      </c>
    </row>
    <row r="42" spans="2:8" ht="15.75" thickBot="1" x14ac:dyDescent="0.3">
      <c r="B42" s="99"/>
      <c r="C42" s="31"/>
      <c r="D42" s="31"/>
      <c r="E42" s="31"/>
      <c r="F42" s="98">
        <f t="shared" si="0"/>
        <v>0</v>
      </c>
      <c r="G42" s="31"/>
      <c r="H42" s="58">
        <f t="shared" si="1"/>
        <v>0</v>
      </c>
    </row>
    <row r="43" spans="2:8" ht="15.75" x14ac:dyDescent="0.25">
      <c r="B43" s="120" t="s">
        <v>49</v>
      </c>
      <c r="C43" s="12"/>
      <c r="D43" s="12"/>
      <c r="E43" s="12"/>
      <c r="F43" s="104">
        <f>SUM(F19:F42)</f>
        <v>0</v>
      </c>
      <c r="G43" s="12"/>
      <c r="H43" s="17"/>
    </row>
    <row r="44" spans="2:8" x14ac:dyDescent="0.25">
      <c r="B44" s="16"/>
      <c r="C44" s="12"/>
      <c r="D44" s="12"/>
      <c r="E44" s="12"/>
      <c r="F44" s="4"/>
      <c r="G44" s="12"/>
      <c r="H44" s="17"/>
    </row>
    <row r="45" spans="2:8" ht="15.75" x14ac:dyDescent="0.25">
      <c r="B45" s="18" t="s">
        <v>15</v>
      </c>
      <c r="C45" s="12"/>
      <c r="D45" s="12"/>
      <c r="E45" s="12"/>
      <c r="F45" s="4"/>
      <c r="G45" s="12"/>
      <c r="H45" s="17"/>
    </row>
    <row r="46" spans="2:8" x14ac:dyDescent="0.25">
      <c r="B46" s="19" t="s">
        <v>16</v>
      </c>
      <c r="C46" s="95">
        <f>SUM(H19:H42)</f>
        <v>0</v>
      </c>
      <c r="D46" s="95"/>
      <c r="E46" s="12"/>
      <c r="F46" s="4"/>
      <c r="G46" s="12"/>
      <c r="H46" s="17"/>
    </row>
    <row r="47" spans="2:8" ht="15.75" x14ac:dyDescent="0.25">
      <c r="B47" s="20" t="s">
        <v>17</v>
      </c>
      <c r="C47" s="80">
        <f>C46*(1+G14)</f>
        <v>0</v>
      </c>
      <c r="D47" s="80"/>
      <c r="E47" s="12"/>
      <c r="F47" s="4"/>
      <c r="G47" s="12"/>
      <c r="H47" s="17"/>
    </row>
    <row r="48" spans="2:8" ht="15.75" x14ac:dyDescent="0.25">
      <c r="B48" s="20" t="s">
        <v>18</v>
      </c>
      <c r="C48" s="90">
        <f>C47/G13</f>
        <v>0</v>
      </c>
      <c r="D48" s="90"/>
      <c r="E48" s="12"/>
      <c r="F48" s="4"/>
      <c r="G48" s="12"/>
      <c r="H48" s="17"/>
    </row>
    <row r="49" spans="2:12" ht="15.75" x14ac:dyDescent="0.25">
      <c r="B49" s="121" t="s">
        <v>50</v>
      </c>
      <c r="C49" s="102">
        <f>(1+G14)*F43</f>
        <v>0</v>
      </c>
      <c r="D49" s="102"/>
      <c r="E49" s="12"/>
      <c r="F49" s="4"/>
      <c r="G49" s="12"/>
      <c r="H49" s="17"/>
    </row>
    <row r="50" spans="2:12" x14ac:dyDescent="0.25">
      <c r="C50" s="4"/>
      <c r="D50" s="4"/>
      <c r="E50" s="4"/>
      <c r="F50" s="4"/>
      <c r="G50" s="4"/>
      <c r="H50" s="5"/>
    </row>
    <row r="51" spans="2:12" ht="23.25" x14ac:dyDescent="0.35">
      <c r="B51" s="8" t="s">
        <v>35</v>
      </c>
      <c r="C51" s="9"/>
      <c r="D51" s="9"/>
      <c r="E51" s="4"/>
      <c r="F51" s="4"/>
      <c r="G51" s="4"/>
      <c r="H51" s="5"/>
    </row>
    <row r="52" spans="2:12" ht="23.25" x14ac:dyDescent="0.35">
      <c r="B52" s="8"/>
      <c r="C52" s="9"/>
      <c r="D52" s="9"/>
      <c r="E52" s="4"/>
      <c r="F52" s="4"/>
      <c r="G52" s="4"/>
      <c r="H52" s="5"/>
    </row>
    <row r="53" spans="2:12" ht="15.75" x14ac:dyDescent="0.25">
      <c r="B53" s="10" t="s">
        <v>37</v>
      </c>
      <c r="C53" s="4"/>
      <c r="D53" s="4"/>
      <c r="E53" s="4"/>
      <c r="F53" s="4"/>
      <c r="G53" s="46">
        <f>G13</f>
        <v>12</v>
      </c>
      <c r="H53" s="5"/>
    </row>
    <row r="54" spans="2:12" ht="23.25" x14ac:dyDescent="0.35">
      <c r="B54" s="10" t="s">
        <v>19</v>
      </c>
      <c r="C54" s="4"/>
      <c r="D54" s="9"/>
      <c r="E54" s="4"/>
      <c r="F54" s="4"/>
      <c r="G54" s="13">
        <v>0.15</v>
      </c>
      <c r="H54" s="5"/>
      <c r="J54" s="81" t="s">
        <v>33</v>
      </c>
      <c r="K54" s="82"/>
      <c r="L54" s="83"/>
    </row>
    <row r="55" spans="2:12" ht="15.75" x14ac:dyDescent="0.25">
      <c r="B55" s="91" t="s">
        <v>20</v>
      </c>
      <c r="C55" s="91"/>
      <c r="D55" s="91"/>
      <c r="E55" s="91"/>
      <c r="F55" s="91"/>
      <c r="G55" s="91"/>
      <c r="H55" s="91"/>
      <c r="J55" s="84"/>
      <c r="K55" s="85"/>
      <c r="L55" s="86"/>
    </row>
    <row r="56" spans="2:12" ht="23.25" x14ac:dyDescent="0.35">
      <c r="B56" s="10" t="s">
        <v>21</v>
      </c>
      <c r="C56" s="12"/>
      <c r="D56" s="9"/>
      <c r="E56" s="4"/>
      <c r="F56" s="21"/>
      <c r="G56" s="4"/>
      <c r="H56" s="5"/>
      <c r="J56" s="84"/>
      <c r="K56" s="85"/>
      <c r="L56" s="86"/>
    </row>
    <row r="57" spans="2:12" ht="15.75" x14ac:dyDescent="0.25">
      <c r="B57" s="91" t="s">
        <v>22</v>
      </c>
      <c r="C57" s="91"/>
      <c r="D57" s="91"/>
      <c r="E57" s="91"/>
      <c r="F57" s="91"/>
      <c r="G57" s="91"/>
      <c r="H57" s="91"/>
      <c r="J57" s="84"/>
      <c r="K57" s="85"/>
      <c r="L57" s="86"/>
    </row>
    <row r="58" spans="2:12" ht="24" thickBot="1" x14ac:dyDescent="0.4">
      <c r="B58" s="10"/>
      <c r="C58" s="12"/>
      <c r="D58" s="9"/>
      <c r="E58" s="4"/>
      <c r="F58" s="21"/>
      <c r="G58" s="4"/>
      <c r="H58" s="5"/>
      <c r="J58" s="87"/>
      <c r="K58" s="88"/>
      <c r="L58" s="89"/>
    </row>
    <row r="59" spans="2:12" ht="30" x14ac:dyDescent="0.25">
      <c r="B59" s="22" t="s">
        <v>23</v>
      </c>
      <c r="C59" s="23" t="s">
        <v>9</v>
      </c>
      <c r="D59" s="39" t="s">
        <v>1</v>
      </c>
      <c r="E59" s="23" t="s">
        <v>11</v>
      </c>
      <c r="F59" s="24" t="s">
        <v>12</v>
      </c>
      <c r="G59" s="25" t="s">
        <v>13</v>
      </c>
      <c r="H59" s="26" t="s">
        <v>14</v>
      </c>
      <c r="J59" s="34" t="s">
        <v>12</v>
      </c>
      <c r="K59" s="14" t="s">
        <v>10</v>
      </c>
      <c r="L59" s="34" t="s">
        <v>11</v>
      </c>
    </row>
    <row r="60" spans="2:12" x14ac:dyDescent="0.25">
      <c r="B60" s="59"/>
      <c r="C60" s="60"/>
      <c r="D60" s="61"/>
      <c r="E60" s="60"/>
      <c r="F60" s="62">
        <f>C60*E60*$G$13</f>
        <v>0</v>
      </c>
      <c r="G60" s="60"/>
      <c r="H60" s="57">
        <f t="shared" ref="H60:H96" si="2">F60*G60</f>
        <v>0</v>
      </c>
      <c r="J60" s="11"/>
      <c r="K60" s="11">
        <v>110</v>
      </c>
      <c r="L60" s="56">
        <f>IF(J60=0,0,J60/K60)</f>
        <v>0</v>
      </c>
    </row>
    <row r="61" spans="2:12" x14ac:dyDescent="0.25">
      <c r="B61" s="59"/>
      <c r="C61" s="60"/>
      <c r="D61" s="61"/>
      <c r="E61" s="60"/>
      <c r="F61" s="62">
        <f t="shared" ref="F61:F95" si="3">C61*E61*$G$13</f>
        <v>0</v>
      </c>
      <c r="G61" s="60"/>
      <c r="H61" s="57">
        <f t="shared" si="2"/>
        <v>0</v>
      </c>
    </row>
    <row r="62" spans="2:12" x14ac:dyDescent="0.25">
      <c r="B62" s="59"/>
      <c r="C62" s="60"/>
      <c r="D62" s="61"/>
      <c r="E62" s="60"/>
      <c r="F62" s="62">
        <f t="shared" si="3"/>
        <v>0</v>
      </c>
      <c r="G62" s="60"/>
      <c r="H62" s="57">
        <f t="shared" si="2"/>
        <v>0</v>
      </c>
    </row>
    <row r="63" spans="2:12" x14ac:dyDescent="0.25">
      <c r="B63" s="59"/>
      <c r="C63" s="60"/>
      <c r="D63" s="61"/>
      <c r="E63" s="60"/>
      <c r="F63" s="62">
        <f t="shared" si="3"/>
        <v>0</v>
      </c>
      <c r="G63" s="60"/>
      <c r="H63" s="57">
        <f t="shared" si="2"/>
        <v>0</v>
      </c>
    </row>
    <row r="64" spans="2:12" x14ac:dyDescent="0.25">
      <c r="B64" s="59"/>
      <c r="C64" s="60"/>
      <c r="D64" s="61"/>
      <c r="E64" s="60"/>
      <c r="F64" s="62">
        <f t="shared" si="3"/>
        <v>0</v>
      </c>
      <c r="G64" s="60"/>
      <c r="H64" s="57">
        <f t="shared" si="2"/>
        <v>0</v>
      </c>
    </row>
    <row r="65" spans="2:8" x14ac:dyDescent="0.25">
      <c r="B65" s="59"/>
      <c r="C65" s="60"/>
      <c r="D65" s="61"/>
      <c r="E65" s="60"/>
      <c r="F65" s="62">
        <f t="shared" si="3"/>
        <v>0</v>
      </c>
      <c r="G65" s="60"/>
      <c r="H65" s="57">
        <f t="shared" si="2"/>
        <v>0</v>
      </c>
    </row>
    <row r="66" spans="2:8" x14ac:dyDescent="0.25">
      <c r="B66" s="59"/>
      <c r="C66" s="60"/>
      <c r="D66" s="61"/>
      <c r="E66" s="60"/>
      <c r="F66" s="62">
        <f t="shared" si="3"/>
        <v>0</v>
      </c>
      <c r="G66" s="60"/>
      <c r="H66" s="57">
        <f t="shared" si="2"/>
        <v>0</v>
      </c>
    </row>
    <row r="67" spans="2:8" x14ac:dyDescent="0.25">
      <c r="B67" s="59"/>
      <c r="C67" s="60"/>
      <c r="D67" s="61"/>
      <c r="E67" s="60"/>
      <c r="F67" s="62">
        <f t="shared" si="3"/>
        <v>0</v>
      </c>
      <c r="G67" s="60"/>
      <c r="H67" s="57">
        <f t="shared" si="2"/>
        <v>0</v>
      </c>
    </row>
    <row r="68" spans="2:8" x14ac:dyDescent="0.25">
      <c r="B68" s="59"/>
      <c r="C68" s="60"/>
      <c r="D68" s="61"/>
      <c r="E68" s="60"/>
      <c r="F68" s="62">
        <f t="shared" si="3"/>
        <v>0</v>
      </c>
      <c r="G68" s="60"/>
      <c r="H68" s="57">
        <f t="shared" si="2"/>
        <v>0</v>
      </c>
    </row>
    <row r="69" spans="2:8" x14ac:dyDescent="0.25">
      <c r="B69" s="59"/>
      <c r="C69" s="60"/>
      <c r="D69" s="61"/>
      <c r="E69" s="60"/>
      <c r="F69" s="62">
        <f t="shared" si="3"/>
        <v>0</v>
      </c>
      <c r="G69" s="60"/>
      <c r="H69" s="57">
        <f t="shared" si="2"/>
        <v>0</v>
      </c>
    </row>
    <row r="70" spans="2:8" x14ac:dyDescent="0.25">
      <c r="B70" s="59"/>
      <c r="C70" s="60"/>
      <c r="D70" s="61"/>
      <c r="E70" s="60"/>
      <c r="F70" s="62">
        <f t="shared" si="3"/>
        <v>0</v>
      </c>
      <c r="G70" s="60"/>
      <c r="H70" s="57">
        <f t="shared" si="2"/>
        <v>0</v>
      </c>
    </row>
    <row r="71" spans="2:8" x14ac:dyDescent="0.25">
      <c r="B71" s="59"/>
      <c r="C71" s="60"/>
      <c r="D71" s="61"/>
      <c r="E71" s="60"/>
      <c r="F71" s="62">
        <f t="shared" si="3"/>
        <v>0</v>
      </c>
      <c r="G71" s="60"/>
      <c r="H71" s="57">
        <f t="shared" si="2"/>
        <v>0</v>
      </c>
    </row>
    <row r="72" spans="2:8" x14ac:dyDescent="0.25">
      <c r="B72" s="59"/>
      <c r="C72" s="60"/>
      <c r="D72" s="61"/>
      <c r="E72" s="60"/>
      <c r="F72" s="62">
        <f t="shared" si="3"/>
        <v>0</v>
      </c>
      <c r="G72" s="60"/>
      <c r="H72" s="57">
        <f t="shared" si="2"/>
        <v>0</v>
      </c>
    </row>
    <row r="73" spans="2:8" x14ac:dyDescent="0.25">
      <c r="B73" s="59"/>
      <c r="C73" s="60"/>
      <c r="D73" s="61"/>
      <c r="E73" s="60"/>
      <c r="F73" s="62">
        <f t="shared" si="3"/>
        <v>0</v>
      </c>
      <c r="G73" s="60"/>
      <c r="H73" s="57">
        <f t="shared" si="2"/>
        <v>0</v>
      </c>
    </row>
    <row r="74" spans="2:8" x14ac:dyDescent="0.25">
      <c r="B74" s="59"/>
      <c r="C74" s="60"/>
      <c r="D74" s="61"/>
      <c r="E74" s="60"/>
      <c r="F74" s="62">
        <f t="shared" si="3"/>
        <v>0</v>
      </c>
      <c r="G74" s="60"/>
      <c r="H74" s="57">
        <f t="shared" si="2"/>
        <v>0</v>
      </c>
    </row>
    <row r="75" spans="2:8" x14ac:dyDescent="0.25">
      <c r="B75" s="59"/>
      <c r="C75" s="60"/>
      <c r="D75" s="61"/>
      <c r="E75" s="60"/>
      <c r="F75" s="62">
        <f t="shared" si="3"/>
        <v>0</v>
      </c>
      <c r="G75" s="60"/>
      <c r="H75" s="57">
        <f t="shared" si="2"/>
        <v>0</v>
      </c>
    </row>
    <row r="76" spans="2:8" x14ac:dyDescent="0.25">
      <c r="B76" s="59"/>
      <c r="C76" s="60"/>
      <c r="D76" s="61"/>
      <c r="E76" s="60"/>
      <c r="F76" s="62">
        <f t="shared" si="3"/>
        <v>0</v>
      </c>
      <c r="G76" s="60"/>
      <c r="H76" s="57">
        <f t="shared" si="2"/>
        <v>0</v>
      </c>
    </row>
    <row r="77" spans="2:8" x14ac:dyDescent="0.25">
      <c r="B77" s="59"/>
      <c r="C77" s="60"/>
      <c r="D77" s="61"/>
      <c r="E77" s="60"/>
      <c r="F77" s="62">
        <f t="shared" si="3"/>
        <v>0</v>
      </c>
      <c r="G77" s="60"/>
      <c r="H77" s="57">
        <f t="shared" si="2"/>
        <v>0</v>
      </c>
    </row>
    <row r="78" spans="2:8" x14ac:dyDescent="0.25">
      <c r="B78" s="59"/>
      <c r="C78" s="60"/>
      <c r="D78" s="61"/>
      <c r="E78" s="60"/>
      <c r="F78" s="62">
        <f t="shared" si="3"/>
        <v>0</v>
      </c>
      <c r="G78" s="60"/>
      <c r="H78" s="57">
        <f t="shared" si="2"/>
        <v>0</v>
      </c>
    </row>
    <row r="79" spans="2:8" x14ac:dyDescent="0.25">
      <c r="B79" s="59"/>
      <c r="C79" s="60"/>
      <c r="D79" s="61"/>
      <c r="E79" s="60"/>
      <c r="F79" s="62">
        <f t="shared" si="3"/>
        <v>0</v>
      </c>
      <c r="G79" s="60"/>
      <c r="H79" s="57">
        <f t="shared" si="2"/>
        <v>0</v>
      </c>
    </row>
    <row r="80" spans="2:8" x14ac:dyDescent="0.25">
      <c r="B80" s="59"/>
      <c r="C80" s="60"/>
      <c r="D80" s="61"/>
      <c r="E80" s="60"/>
      <c r="F80" s="62">
        <f t="shared" si="3"/>
        <v>0</v>
      </c>
      <c r="G80" s="60"/>
      <c r="H80" s="57">
        <f t="shared" si="2"/>
        <v>0</v>
      </c>
    </row>
    <row r="81" spans="2:8" x14ac:dyDescent="0.25">
      <c r="B81" s="59"/>
      <c r="C81" s="60"/>
      <c r="D81" s="61"/>
      <c r="E81" s="60"/>
      <c r="F81" s="62">
        <f t="shared" si="3"/>
        <v>0</v>
      </c>
      <c r="G81" s="60"/>
      <c r="H81" s="57">
        <f t="shared" si="2"/>
        <v>0</v>
      </c>
    </row>
    <row r="82" spans="2:8" x14ac:dyDescent="0.25">
      <c r="B82" s="59"/>
      <c r="C82" s="60"/>
      <c r="D82" s="61"/>
      <c r="E82" s="60"/>
      <c r="F82" s="62">
        <f t="shared" si="3"/>
        <v>0</v>
      </c>
      <c r="G82" s="60"/>
      <c r="H82" s="57">
        <f t="shared" si="2"/>
        <v>0</v>
      </c>
    </row>
    <row r="83" spans="2:8" x14ac:dyDescent="0.25">
      <c r="B83" s="59"/>
      <c r="C83" s="60"/>
      <c r="D83" s="61"/>
      <c r="E83" s="60"/>
      <c r="F83" s="62">
        <f t="shared" si="3"/>
        <v>0</v>
      </c>
      <c r="G83" s="60"/>
      <c r="H83" s="57">
        <f t="shared" si="2"/>
        <v>0</v>
      </c>
    </row>
    <row r="84" spans="2:8" x14ac:dyDescent="0.25">
      <c r="B84" s="59"/>
      <c r="C84" s="60"/>
      <c r="D84" s="61"/>
      <c r="E84" s="60"/>
      <c r="F84" s="62">
        <f t="shared" si="3"/>
        <v>0</v>
      </c>
      <c r="G84" s="60"/>
      <c r="H84" s="57">
        <f t="shared" si="2"/>
        <v>0</v>
      </c>
    </row>
    <row r="85" spans="2:8" x14ac:dyDescent="0.25">
      <c r="B85" s="59"/>
      <c r="C85" s="60"/>
      <c r="D85" s="61"/>
      <c r="E85" s="60"/>
      <c r="F85" s="62">
        <f t="shared" si="3"/>
        <v>0</v>
      </c>
      <c r="G85" s="60"/>
      <c r="H85" s="57">
        <f t="shared" si="2"/>
        <v>0</v>
      </c>
    </row>
    <row r="86" spans="2:8" x14ac:dyDescent="0.25">
      <c r="B86" s="59"/>
      <c r="C86" s="60"/>
      <c r="D86" s="61"/>
      <c r="E86" s="60"/>
      <c r="F86" s="62">
        <f t="shared" si="3"/>
        <v>0</v>
      </c>
      <c r="G86" s="60"/>
      <c r="H86" s="57">
        <f t="shared" si="2"/>
        <v>0</v>
      </c>
    </row>
    <row r="87" spans="2:8" x14ac:dyDescent="0.25">
      <c r="B87" s="59"/>
      <c r="C87" s="60"/>
      <c r="D87" s="61"/>
      <c r="E87" s="60"/>
      <c r="F87" s="62">
        <f t="shared" si="3"/>
        <v>0</v>
      </c>
      <c r="G87" s="60"/>
      <c r="H87" s="57">
        <f t="shared" si="2"/>
        <v>0</v>
      </c>
    </row>
    <row r="88" spans="2:8" x14ac:dyDescent="0.25">
      <c r="B88" s="59"/>
      <c r="C88" s="60"/>
      <c r="D88" s="61"/>
      <c r="E88" s="60"/>
      <c r="F88" s="62">
        <f t="shared" si="3"/>
        <v>0</v>
      </c>
      <c r="G88" s="60"/>
      <c r="H88" s="57">
        <f t="shared" si="2"/>
        <v>0</v>
      </c>
    </row>
    <row r="89" spans="2:8" x14ac:dyDescent="0.25">
      <c r="B89" s="59"/>
      <c r="C89" s="60"/>
      <c r="D89" s="61"/>
      <c r="E89" s="60"/>
      <c r="F89" s="62">
        <f t="shared" si="3"/>
        <v>0</v>
      </c>
      <c r="G89" s="60"/>
      <c r="H89" s="57">
        <f t="shared" si="2"/>
        <v>0</v>
      </c>
    </row>
    <row r="90" spans="2:8" x14ac:dyDescent="0.25">
      <c r="B90" s="59"/>
      <c r="C90" s="60"/>
      <c r="D90" s="61"/>
      <c r="E90" s="60"/>
      <c r="F90" s="62">
        <f t="shared" si="3"/>
        <v>0</v>
      </c>
      <c r="G90" s="60"/>
      <c r="H90" s="57">
        <f t="shared" si="2"/>
        <v>0</v>
      </c>
    </row>
    <row r="91" spans="2:8" x14ac:dyDescent="0.25">
      <c r="B91" s="59"/>
      <c r="C91" s="60"/>
      <c r="D91" s="61"/>
      <c r="E91" s="60"/>
      <c r="F91" s="62">
        <f t="shared" si="3"/>
        <v>0</v>
      </c>
      <c r="G91" s="60"/>
      <c r="H91" s="57">
        <f>F91*G91</f>
        <v>0</v>
      </c>
    </row>
    <row r="92" spans="2:8" x14ac:dyDescent="0.25">
      <c r="B92" s="59"/>
      <c r="C92" s="60"/>
      <c r="D92" s="61"/>
      <c r="E92" s="60"/>
      <c r="F92" s="62">
        <f t="shared" si="3"/>
        <v>0</v>
      </c>
      <c r="G92" s="60"/>
      <c r="H92" s="57">
        <f t="shared" si="2"/>
        <v>0</v>
      </c>
    </row>
    <row r="93" spans="2:8" x14ac:dyDescent="0.25">
      <c r="B93" s="59"/>
      <c r="C93" s="60"/>
      <c r="D93" s="61"/>
      <c r="E93" s="60"/>
      <c r="F93" s="62">
        <f t="shared" si="3"/>
        <v>0</v>
      </c>
      <c r="G93" s="60"/>
      <c r="H93" s="57">
        <f t="shared" si="2"/>
        <v>0</v>
      </c>
    </row>
    <row r="94" spans="2:8" x14ac:dyDescent="0.25">
      <c r="B94" s="59"/>
      <c r="C94" s="60"/>
      <c r="D94" s="61"/>
      <c r="E94" s="60"/>
      <c r="F94" s="62">
        <f t="shared" si="3"/>
        <v>0</v>
      </c>
      <c r="G94" s="60"/>
      <c r="H94" s="57">
        <f t="shared" si="2"/>
        <v>0</v>
      </c>
    </row>
    <row r="95" spans="2:8" ht="15.75" thickBot="1" x14ac:dyDescent="0.3">
      <c r="B95" s="122"/>
      <c r="C95" s="63"/>
      <c r="D95" s="64"/>
      <c r="E95" s="63"/>
      <c r="F95" s="123">
        <f t="shared" si="3"/>
        <v>0</v>
      </c>
      <c r="G95" s="63"/>
      <c r="H95" s="58">
        <f t="shared" si="2"/>
        <v>0</v>
      </c>
    </row>
    <row r="96" spans="2:8" x14ac:dyDescent="0.25">
      <c r="B96" s="125" t="s">
        <v>51</v>
      </c>
      <c r="C96" s="66"/>
      <c r="D96" s="67"/>
      <c r="E96" s="66"/>
      <c r="F96" s="124">
        <f>SUM(F60:F95)</f>
        <v>0</v>
      </c>
      <c r="G96" s="66"/>
      <c r="H96" s="68"/>
    </row>
    <row r="97" spans="2:8" x14ac:dyDescent="0.25">
      <c r="B97" s="65"/>
      <c r="C97" s="66"/>
      <c r="D97" s="67"/>
      <c r="E97" s="66"/>
      <c r="F97" s="66"/>
      <c r="G97" s="66"/>
      <c r="H97" s="68"/>
    </row>
    <row r="98" spans="2:8" x14ac:dyDescent="0.25">
      <c r="B98" s="65"/>
      <c r="C98" s="65"/>
      <c r="D98" s="65"/>
      <c r="E98" s="66"/>
      <c r="F98" s="66"/>
      <c r="G98" s="66"/>
      <c r="H98" s="68"/>
    </row>
    <row r="99" spans="2:8" ht="15.75" x14ac:dyDescent="0.25">
      <c r="B99" s="42" t="s">
        <v>24</v>
      </c>
      <c r="C99" s="4"/>
      <c r="D99" s="4"/>
    </row>
    <row r="100" spans="2:8" x14ac:dyDescent="0.25">
      <c r="B100" s="43" t="s">
        <v>25</v>
      </c>
      <c r="C100" s="92">
        <f>SUM(H60:H95)</f>
        <v>0</v>
      </c>
      <c r="D100" s="93"/>
    </row>
    <row r="101" spans="2:8" ht="15.75" x14ac:dyDescent="0.25">
      <c r="B101" s="20" t="s">
        <v>26</v>
      </c>
      <c r="C101" s="73">
        <f>C100*(1+G54)</f>
        <v>0</v>
      </c>
      <c r="D101" s="74"/>
    </row>
    <row r="102" spans="2:8" ht="15.75" x14ac:dyDescent="0.25">
      <c r="B102" s="20" t="s">
        <v>27</v>
      </c>
      <c r="C102" s="75">
        <f>C101/G53</f>
        <v>0</v>
      </c>
      <c r="D102" s="76"/>
    </row>
    <row r="103" spans="2:8" x14ac:dyDescent="0.25">
      <c r="C103" s="4"/>
      <c r="D103" s="40"/>
    </row>
    <row r="105" spans="2:8" ht="31.5" x14ac:dyDescent="0.5">
      <c r="B105" s="44" t="s">
        <v>28</v>
      </c>
      <c r="C105" s="4"/>
      <c r="D105" s="4"/>
    </row>
    <row r="106" spans="2:8" x14ac:dyDescent="0.25">
      <c r="B106" s="36" t="s">
        <v>29</v>
      </c>
      <c r="C106" s="73">
        <f>SUM(C47+C101)</f>
        <v>0</v>
      </c>
      <c r="D106" s="74"/>
    </row>
    <row r="107" spans="2:8" ht="15.75" x14ac:dyDescent="0.25">
      <c r="B107" s="45" t="s">
        <v>30</v>
      </c>
      <c r="C107" s="75">
        <f>C106/G13</f>
        <v>0</v>
      </c>
      <c r="D107" s="76"/>
    </row>
    <row r="108" spans="2:8" ht="15.75" x14ac:dyDescent="0.25">
      <c r="B108" s="121" t="s">
        <v>53</v>
      </c>
      <c r="C108" s="126">
        <f>C49+F96</f>
        <v>0</v>
      </c>
      <c r="D108" s="126"/>
    </row>
  </sheetData>
  <protectedRanges>
    <protectedRange sqref="B60:C95 E60:E95 G60:G95 G53 J60:K60" name="DC1"/>
    <protectedRange sqref="B19:E42 G19:G42 G13:G14 G54 J19:K19" name="AC"/>
  </protectedRanges>
  <mergeCells count="17">
    <mergeCell ref="C108:D108"/>
    <mergeCell ref="C106:D106"/>
    <mergeCell ref="C107:D107"/>
    <mergeCell ref="C100:D100"/>
    <mergeCell ref="C101:D101"/>
    <mergeCell ref="C102:D102"/>
    <mergeCell ref="C48:D48"/>
    <mergeCell ref="J54:L58"/>
    <mergeCell ref="B55:H55"/>
    <mergeCell ref="B57:H57"/>
    <mergeCell ref="B2:H2"/>
    <mergeCell ref="J13:L17"/>
    <mergeCell ref="B15:H15"/>
    <mergeCell ref="B16:H16"/>
    <mergeCell ref="C46:D46"/>
    <mergeCell ref="C47:D47"/>
    <mergeCell ref="C49:D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Load Calculator</vt:lpstr>
      <vt:lpstr>Battery 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Kevin Bassett</cp:lastModifiedBy>
  <dcterms:created xsi:type="dcterms:W3CDTF">2017-01-05T17:05:37Z</dcterms:created>
  <dcterms:modified xsi:type="dcterms:W3CDTF">2023-12-06T15:49:55Z</dcterms:modified>
</cp:coreProperties>
</file>